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9320" windowHeight="12960"/>
  </bookViews>
  <sheets>
    <sheet name="Лист1" sheetId="1" r:id="rId1"/>
    <sheet name="Лист2" sheetId="2" r:id="rId2"/>
    <sheet name="Лист3" sheetId="3" r:id="rId3"/>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41" i="1" l="1"/>
  <c r="H436" i="1" s="1"/>
  <c r="I441" i="1"/>
  <c r="I436" i="1" s="1"/>
  <c r="J441" i="1"/>
  <c r="J436" i="1" s="1"/>
  <c r="H442" i="1"/>
  <c r="H437" i="1" s="1"/>
  <c r="I442" i="1"/>
  <c r="I437" i="1" s="1"/>
  <c r="J442" i="1"/>
  <c r="J437" i="1" s="1"/>
  <c r="H443" i="1"/>
  <c r="H438" i="1" s="1"/>
  <c r="I443" i="1"/>
  <c r="I438" i="1" s="1"/>
  <c r="J443" i="1"/>
  <c r="J438" i="1" s="1"/>
  <c r="H407" i="1"/>
  <c r="H382" i="1"/>
  <c r="H377" i="1"/>
  <c r="H127" i="1"/>
  <c r="H463" i="1" l="1"/>
  <c r="J357" i="1"/>
  <c r="I357" i="1"/>
  <c r="J381" i="1"/>
  <c r="I381" i="1"/>
  <c r="H381" i="1" l="1"/>
  <c r="H362" i="1"/>
  <c r="J113" i="1" l="1"/>
  <c r="I113" i="1"/>
  <c r="H113" i="1"/>
  <c r="J112" i="1"/>
  <c r="I112" i="1"/>
  <c r="H112" i="1"/>
  <c r="J115" i="1"/>
  <c r="I115" i="1"/>
  <c r="H115" i="1"/>
  <c r="J122" i="1"/>
  <c r="I122" i="1"/>
  <c r="J136" i="1" l="1"/>
  <c r="I136" i="1"/>
  <c r="J135" i="1"/>
  <c r="I135" i="1"/>
  <c r="H135" i="1"/>
  <c r="J134" i="1"/>
  <c r="I134" i="1"/>
  <c r="H134" i="1"/>
  <c r="J133" i="1"/>
  <c r="I133" i="1"/>
  <c r="H133" i="1"/>
  <c r="J132" i="1"/>
  <c r="I132" i="1"/>
  <c r="J126" i="1"/>
  <c r="I126" i="1"/>
  <c r="J114" i="1"/>
  <c r="I114" i="1"/>
  <c r="H114" i="1"/>
  <c r="J116" i="1"/>
  <c r="I116" i="1"/>
  <c r="H116" i="1"/>
  <c r="J106" i="1"/>
  <c r="I106" i="1"/>
  <c r="H106" i="1"/>
  <c r="J90" i="1"/>
  <c r="I90" i="1"/>
  <c r="J89" i="1"/>
  <c r="I89" i="1"/>
  <c r="H90" i="1"/>
  <c r="H89" i="1"/>
  <c r="J88" i="1"/>
  <c r="I88" i="1"/>
  <c r="H88" i="1"/>
  <c r="J87" i="1"/>
  <c r="I87" i="1"/>
  <c r="J96" i="1"/>
  <c r="I96" i="1"/>
  <c r="H96" i="1"/>
  <c r="J91" i="1"/>
  <c r="I91" i="1"/>
  <c r="J81" i="1"/>
  <c r="I81" i="1"/>
  <c r="H81" i="1"/>
  <c r="J131" i="1" l="1"/>
  <c r="I131" i="1"/>
  <c r="J60" i="1"/>
  <c r="I60" i="1"/>
  <c r="H60" i="1"/>
  <c r="J59" i="1"/>
  <c r="I59" i="1"/>
  <c r="H59" i="1"/>
  <c r="J58" i="1"/>
  <c r="I58" i="1"/>
  <c r="H58" i="1"/>
  <c r="J57" i="1"/>
  <c r="I57" i="1"/>
  <c r="H57" i="1"/>
  <c r="J71" i="1"/>
  <c r="I71" i="1"/>
  <c r="H71" i="1"/>
  <c r="J66" i="1"/>
  <c r="I66" i="1"/>
  <c r="H66" i="1"/>
  <c r="J61" i="1"/>
  <c r="I61" i="1"/>
  <c r="H61" i="1"/>
  <c r="J47" i="1"/>
  <c r="I47" i="1"/>
  <c r="H47" i="1"/>
  <c r="J51" i="1"/>
  <c r="I51" i="1"/>
  <c r="H51" i="1"/>
  <c r="J24" i="1" l="1"/>
  <c r="I24" i="1"/>
  <c r="H24" i="1"/>
  <c r="J23" i="1"/>
  <c r="I23" i="1"/>
  <c r="H23" i="1"/>
  <c r="J22" i="1"/>
  <c r="I22" i="1"/>
  <c r="H22" i="1"/>
  <c r="J21" i="1"/>
  <c r="I21" i="1"/>
  <c r="J40" i="1"/>
  <c r="I40" i="1"/>
  <c r="H40" i="1"/>
  <c r="J35" i="1"/>
  <c r="I35" i="1"/>
  <c r="J30" i="1"/>
  <c r="I30" i="1"/>
  <c r="J25" i="1"/>
  <c r="I25" i="1"/>
  <c r="H25" i="1"/>
  <c r="J20" i="1" l="1"/>
  <c r="I20" i="1"/>
  <c r="J170" i="1"/>
  <c r="J169" i="1"/>
  <c r="J168" i="1"/>
  <c r="J167" i="1"/>
  <c r="I170" i="1"/>
  <c r="I169" i="1"/>
  <c r="I168" i="1"/>
  <c r="I167" i="1"/>
  <c r="H170" i="1"/>
  <c r="H169" i="1"/>
  <c r="H168" i="1"/>
  <c r="H172" i="1"/>
  <c r="H167" i="1" s="1"/>
  <c r="I166" i="1" l="1"/>
  <c r="J166" i="1"/>
  <c r="J284" i="1"/>
  <c r="I284" i="1"/>
  <c r="H284" i="1"/>
  <c r="H287" i="1"/>
  <c r="H286" i="1"/>
  <c r="H285" i="1"/>
  <c r="H288" i="1"/>
  <c r="J289" i="1"/>
  <c r="J288" i="1"/>
  <c r="I289" i="1"/>
  <c r="I288" i="1"/>
  <c r="H289" i="1"/>
  <c r="J301" i="1"/>
  <c r="I301" i="1"/>
  <c r="H301" i="1"/>
  <c r="J311" i="1"/>
  <c r="I311" i="1"/>
  <c r="H311" i="1"/>
  <c r="J325" i="1"/>
  <c r="I325" i="1"/>
  <c r="H325" i="1"/>
  <c r="J324" i="1"/>
  <c r="J319" i="1" s="1"/>
  <c r="I324" i="1"/>
  <c r="I319" i="1" s="1"/>
  <c r="H324" i="1"/>
  <c r="H319" i="1" s="1"/>
  <c r="J323" i="1"/>
  <c r="J318" i="1" s="1"/>
  <c r="I323" i="1"/>
  <c r="I318" i="1" s="1"/>
  <c r="H323" i="1"/>
  <c r="H318" i="1" s="1"/>
  <c r="J322" i="1"/>
  <c r="J317" i="1" s="1"/>
  <c r="I322" i="1"/>
  <c r="I317" i="1" s="1"/>
  <c r="H322" i="1"/>
  <c r="H317" i="1" s="1"/>
  <c r="J326" i="1"/>
  <c r="I326" i="1"/>
  <c r="H326" i="1"/>
  <c r="J331" i="1"/>
  <c r="I331" i="1"/>
  <c r="H331" i="1"/>
  <c r="J336" i="1"/>
  <c r="I336" i="1"/>
  <c r="H336" i="1"/>
  <c r="J346" i="1"/>
  <c r="I346" i="1"/>
  <c r="H346" i="1"/>
  <c r="J341" i="1"/>
  <c r="I341" i="1"/>
  <c r="H341" i="1"/>
  <c r="J321" i="1" l="1"/>
  <c r="I321" i="1"/>
  <c r="J360" i="1"/>
  <c r="I360" i="1"/>
  <c r="H360" i="1"/>
  <c r="J359" i="1"/>
  <c r="I359" i="1"/>
  <c r="H359" i="1"/>
  <c r="J358" i="1"/>
  <c r="I358" i="1"/>
  <c r="H358" i="1"/>
  <c r="J361" i="1"/>
  <c r="I361" i="1"/>
  <c r="J366" i="1"/>
  <c r="I366" i="1"/>
  <c r="H366" i="1"/>
  <c r="J371" i="1"/>
  <c r="I371" i="1"/>
  <c r="J376" i="1"/>
  <c r="I376" i="1"/>
  <c r="J356" i="1" l="1"/>
  <c r="I356" i="1"/>
  <c r="J386" i="1"/>
  <c r="I386" i="1"/>
  <c r="J391" i="1"/>
  <c r="I391" i="1"/>
  <c r="J406" i="1" l="1"/>
  <c r="I406" i="1"/>
  <c r="J421" i="1" l="1"/>
  <c r="I421" i="1"/>
  <c r="H421" i="1"/>
  <c r="J455" i="1"/>
  <c r="I455" i="1"/>
  <c r="H455" i="1"/>
  <c r="J450" i="1"/>
  <c r="I450" i="1"/>
  <c r="H450" i="1"/>
  <c r="J445" i="1"/>
  <c r="I445" i="1"/>
  <c r="H445" i="1"/>
  <c r="J431" i="1"/>
  <c r="I431" i="1"/>
  <c r="H431" i="1"/>
  <c r="J460" i="1"/>
  <c r="I460" i="1"/>
  <c r="H462" i="1" l="1"/>
  <c r="H460" i="1" l="1"/>
  <c r="H387" i="1"/>
  <c r="H386" i="1" s="1"/>
  <c r="H376" i="1"/>
  <c r="H372" i="1"/>
  <c r="H137" i="1"/>
  <c r="H36" i="1"/>
  <c r="H35" i="1" s="1"/>
  <c r="H31" i="1"/>
  <c r="H406" i="1"/>
  <c r="H392" i="1"/>
  <c r="H391" i="1" s="1"/>
  <c r="H92" i="1"/>
  <c r="H357" i="1" l="1"/>
  <c r="H126" i="1"/>
  <c r="H122" i="1"/>
  <c r="H132" i="1"/>
  <c r="H131" i="1" s="1"/>
  <c r="H136" i="1"/>
  <c r="H91" i="1"/>
  <c r="H87" i="1"/>
  <c r="H30" i="1"/>
  <c r="H21" i="1"/>
  <c r="H20" i="1" s="1"/>
  <c r="H371" i="1"/>
  <c r="H361" i="1" l="1"/>
  <c r="H48" i="1"/>
  <c r="I48" i="1"/>
  <c r="J48" i="1"/>
  <c r="J430" i="1"/>
  <c r="J428" i="1"/>
  <c r="J427" i="1"/>
  <c r="J420" i="1"/>
  <c r="J419" i="1"/>
  <c r="J418" i="1"/>
  <c r="J417" i="1"/>
  <c r="J405" i="1"/>
  <c r="J404" i="1"/>
  <c r="J354" i="1" s="1"/>
  <c r="J403" i="1"/>
  <c r="J353" i="1" s="1"/>
  <c r="J402" i="1"/>
  <c r="J352" i="1" s="1"/>
  <c r="J400" i="1"/>
  <c r="J399" i="1"/>
  <c r="J310" i="1"/>
  <c r="J309" i="1"/>
  <c r="J308" i="1"/>
  <c r="J307" i="1"/>
  <c r="J300" i="1"/>
  <c r="J299" i="1"/>
  <c r="J298" i="1"/>
  <c r="J297" i="1"/>
  <c r="J279" i="1" s="1"/>
  <c r="J295" i="1"/>
  <c r="J287" i="1"/>
  <c r="J286" i="1"/>
  <c r="J281" i="1" s="1"/>
  <c r="J285" i="1"/>
  <c r="J277" i="1"/>
  <c r="J267" i="1"/>
  <c r="J255" i="1" s="1"/>
  <c r="J266" i="1"/>
  <c r="J265" i="1"/>
  <c r="J260" i="1"/>
  <c r="J250" i="1" s="1"/>
  <c r="J243" i="1"/>
  <c r="J238" i="1"/>
  <c r="J233" i="1"/>
  <c r="J228" i="1"/>
  <c r="J223" i="1"/>
  <c r="J218" i="1"/>
  <c r="J213" i="1"/>
  <c r="J208" i="1"/>
  <c r="J202" i="1"/>
  <c r="J196" i="1" s="1"/>
  <c r="J201" i="1"/>
  <c r="J195" i="1" s="1"/>
  <c r="J200" i="1"/>
  <c r="J194" i="1" s="1"/>
  <c r="J199" i="1"/>
  <c r="J193" i="1" s="1"/>
  <c r="J187" i="1" s="1"/>
  <c r="J198" i="1"/>
  <c r="J165" i="1"/>
  <c r="J164" i="1"/>
  <c r="J159" i="1" s="1"/>
  <c r="J162" i="1"/>
  <c r="J157" i="1" s="1"/>
  <c r="J155" i="1"/>
  <c r="J146" i="1"/>
  <c r="J150" i="1" s="1"/>
  <c r="J144" i="1"/>
  <c r="J143" i="1"/>
  <c r="J18" i="1"/>
  <c r="J121" i="1"/>
  <c r="J105" i="1"/>
  <c r="J104" i="1"/>
  <c r="J103" i="1"/>
  <c r="J102" i="1"/>
  <c r="J80" i="1"/>
  <c r="J79" i="1"/>
  <c r="J78" i="1"/>
  <c r="J77" i="1"/>
  <c r="J16" i="1"/>
  <c r="J50" i="1"/>
  <c r="J49" i="1"/>
  <c r="J45" i="1"/>
  <c r="J412" i="1" l="1"/>
  <c r="J278" i="1"/>
  <c r="J13" i="1"/>
  <c r="J111" i="1"/>
  <c r="J101" i="1"/>
  <c r="J86" i="1"/>
  <c r="J76" i="1"/>
  <c r="J56" i="1"/>
  <c r="J46" i="1"/>
  <c r="J14" i="1"/>
  <c r="J415" i="1"/>
  <c r="J163" i="1"/>
  <c r="J15" i="1" s="1"/>
  <c r="J283" i="1"/>
  <c r="J296" i="1"/>
  <c r="J306" i="1"/>
  <c r="J316" i="1"/>
  <c r="J351" i="1"/>
  <c r="H356" i="1"/>
  <c r="J401" i="1"/>
  <c r="J413" i="1"/>
  <c r="J416" i="1"/>
  <c r="J429" i="1"/>
  <c r="J426" i="1" s="1"/>
  <c r="J171" i="1"/>
  <c r="J203" i="1"/>
  <c r="J192" i="1"/>
  <c r="J197" i="1" s="1"/>
  <c r="J177" i="1"/>
  <c r="J191" i="1"/>
  <c r="J245" i="1"/>
  <c r="J259" i="1"/>
  <c r="J244" i="1"/>
  <c r="J254" i="1"/>
  <c r="J264" i="1"/>
  <c r="J141" i="1"/>
  <c r="J145" i="1" s="1"/>
  <c r="J271" i="1"/>
  <c r="J17" i="1" l="1"/>
  <c r="J12" i="1" s="1"/>
  <c r="J19" i="1" s="1"/>
  <c r="J161" i="1"/>
  <c r="J158" i="1"/>
  <c r="J156" i="1" s="1"/>
  <c r="J414" i="1"/>
  <c r="J182" i="1"/>
  <c r="J186" i="1" s="1"/>
  <c r="J249" i="1"/>
  <c r="J411" i="1" l="1"/>
  <c r="J176" i="1"/>
  <c r="J181" i="1" s="1"/>
  <c r="H198" i="1" l="1"/>
  <c r="I430" i="1" l="1"/>
  <c r="I428" i="1"/>
  <c r="I427" i="1"/>
  <c r="I420" i="1"/>
  <c r="I419" i="1"/>
  <c r="I418" i="1"/>
  <c r="I417" i="1"/>
  <c r="I412" i="1" s="1"/>
  <c r="I405" i="1"/>
  <c r="I404" i="1"/>
  <c r="I354" i="1" s="1"/>
  <c r="I403" i="1"/>
  <c r="I353" i="1" s="1"/>
  <c r="I402" i="1"/>
  <c r="I352" i="1" s="1"/>
  <c r="I400" i="1"/>
  <c r="I399" i="1"/>
  <c r="I316" i="1"/>
  <c r="I310" i="1"/>
  <c r="I309" i="1"/>
  <c r="I308" i="1"/>
  <c r="I307" i="1"/>
  <c r="I300" i="1"/>
  <c r="I299" i="1"/>
  <c r="I298" i="1"/>
  <c r="I297" i="1"/>
  <c r="I279" i="1" s="1"/>
  <c r="I286" i="1"/>
  <c r="I281" i="1" s="1"/>
  <c r="I287" i="1"/>
  <c r="I285" i="1"/>
  <c r="I277" i="1"/>
  <c r="I267" i="1"/>
  <c r="I255" i="1" s="1"/>
  <c r="I259" i="1" s="1"/>
  <c r="I266" i="1"/>
  <c r="I265" i="1"/>
  <c r="I260" i="1"/>
  <c r="I250" i="1" s="1"/>
  <c r="I243" i="1"/>
  <c r="I238" i="1"/>
  <c r="I233" i="1"/>
  <c r="I228" i="1"/>
  <c r="I223" i="1"/>
  <c r="I218" i="1"/>
  <c r="I213" i="1"/>
  <c r="I208" i="1"/>
  <c r="I202" i="1"/>
  <c r="I196" i="1" s="1"/>
  <c r="I201" i="1"/>
  <c r="I195" i="1" s="1"/>
  <c r="I200" i="1"/>
  <c r="I199" i="1"/>
  <c r="I193" i="1" s="1"/>
  <c r="I187" i="1" s="1"/>
  <c r="I198" i="1"/>
  <c r="I192" i="1" s="1"/>
  <c r="I182" i="1" s="1"/>
  <c r="I186" i="1" s="1"/>
  <c r="I165" i="1"/>
  <c r="I164" i="1"/>
  <c r="I159" i="1" s="1"/>
  <c r="I162" i="1"/>
  <c r="I157" i="1" s="1"/>
  <c r="I155" i="1"/>
  <c r="I146" i="1"/>
  <c r="I141" i="1" s="1"/>
  <c r="I144" i="1"/>
  <c r="I143" i="1"/>
  <c r="I121" i="1"/>
  <c r="I105" i="1"/>
  <c r="I104" i="1"/>
  <c r="I103" i="1"/>
  <c r="I102" i="1"/>
  <c r="I80" i="1"/>
  <c r="I79" i="1"/>
  <c r="I77" i="1"/>
  <c r="I50" i="1"/>
  <c r="I49" i="1"/>
  <c r="I45" i="1"/>
  <c r="I14" i="1"/>
  <c r="I13" i="1" l="1"/>
  <c r="I278" i="1"/>
  <c r="I101" i="1"/>
  <c r="I46" i="1"/>
  <c r="I171" i="1"/>
  <c r="I163" i="1"/>
  <c r="I283" i="1"/>
  <c r="I296" i="1"/>
  <c r="I306" i="1"/>
  <c r="I351" i="1"/>
  <c r="I413" i="1"/>
  <c r="I415" i="1"/>
  <c r="I401" i="1"/>
  <c r="I416" i="1"/>
  <c r="I429" i="1"/>
  <c r="I426" i="1" s="1"/>
  <c r="I145" i="1"/>
  <c r="I150" i="1"/>
  <c r="I244" i="1"/>
  <c r="I254" i="1"/>
  <c r="I245" i="1"/>
  <c r="I264" i="1"/>
  <c r="I111" i="1"/>
  <c r="I271" i="1"/>
  <c r="I203" i="1"/>
  <c r="I191" i="1"/>
  <c r="I177" i="1"/>
  <c r="I78" i="1"/>
  <c r="I176" i="1"/>
  <c r="I295" i="1"/>
  <c r="I56" i="1"/>
  <c r="I86" i="1"/>
  <c r="I18" i="1"/>
  <c r="I194" i="1"/>
  <c r="I197" i="1" s="1"/>
  <c r="H267" i="1"/>
  <c r="H271" i="1" s="1"/>
  <c r="I15" i="1" l="1"/>
  <c r="I17" i="1"/>
  <c r="I76" i="1"/>
  <c r="I161" i="1"/>
  <c r="I158" i="1"/>
  <c r="I156" i="1" s="1"/>
  <c r="I414" i="1"/>
  <c r="I249" i="1"/>
  <c r="I16" i="1"/>
  <c r="I181" i="1"/>
  <c r="H255" i="1"/>
  <c r="I12" i="1" l="1"/>
  <c r="I19" i="1" s="1"/>
  <c r="I411" i="1"/>
  <c r="H400" i="1" l="1"/>
  <c r="H470" i="1" l="1"/>
  <c r="H465" i="1" s="1"/>
  <c r="H469" i="1"/>
  <c r="H420" i="1"/>
  <c r="H419" i="1"/>
  <c r="H418" i="1"/>
  <c r="H417" i="1"/>
  <c r="H295" i="1"/>
  <c r="H281" i="1"/>
  <c r="H244" i="1"/>
  <c r="H245" i="1"/>
  <c r="H143" i="1"/>
  <c r="H283" i="1" l="1"/>
  <c r="H416" i="1"/>
  <c r="H468" i="1"/>
  <c r="H277" i="1"/>
  <c r="H266" i="1"/>
  <c r="H264" i="1"/>
  <c r="H259" i="1"/>
  <c r="H254" i="1"/>
  <c r="H402" i="1"/>
  <c r="H352" i="1" s="1"/>
  <c r="H405" i="1"/>
  <c r="H404" i="1"/>
  <c r="H354" i="1" s="1"/>
  <c r="H403" i="1"/>
  <c r="H353" i="1" s="1"/>
  <c r="H399" i="1"/>
  <c r="H310" i="1"/>
  <c r="H309" i="1"/>
  <c r="H308" i="1"/>
  <c r="H307" i="1"/>
  <c r="H300" i="1"/>
  <c r="H299" i="1"/>
  <c r="H298" i="1"/>
  <c r="H297" i="1"/>
  <c r="H279" i="1" l="1"/>
  <c r="H278" i="1" s="1"/>
  <c r="H296" i="1"/>
  <c r="H306" i="1"/>
  <c r="H351" i="1"/>
  <c r="H401" i="1"/>
  <c r="H249" i="1"/>
  <c r="H177" i="1" l="1"/>
  <c r="H191" i="1"/>
  <c r="H316" i="1" l="1"/>
  <c r="H141" i="1"/>
  <c r="H429" i="1" l="1"/>
  <c r="H414" i="1" s="1"/>
  <c r="H150" i="1"/>
  <c r="H18" i="1" l="1"/>
  <c r="H171" i="1" l="1"/>
  <c r="H243" i="1" l="1"/>
  <c r="H176" i="1" l="1"/>
  <c r="H238" i="1" l="1"/>
  <c r="H233" i="1"/>
  <c r="H228" i="1" l="1"/>
  <c r="H471" i="1" l="1"/>
  <c r="H223" i="1" l="1"/>
  <c r="H218" i="1"/>
  <c r="H213" i="1"/>
  <c r="H208" i="1"/>
  <c r="H202" i="1"/>
  <c r="H196" i="1" s="1"/>
  <c r="H201" i="1"/>
  <c r="H195" i="1" s="1"/>
  <c r="H200" i="1"/>
  <c r="H192" i="1"/>
  <c r="H182" i="1" s="1"/>
  <c r="H186" i="1" s="1"/>
  <c r="H181" i="1"/>
  <c r="H165" i="1"/>
  <c r="H164" i="1"/>
  <c r="H159" i="1" s="1"/>
  <c r="H155" i="1"/>
  <c r="H144" i="1"/>
  <c r="H145" i="1" s="1"/>
  <c r="H478" i="1"/>
  <c r="H472" i="1"/>
  <c r="H121" i="1"/>
  <c r="H321" i="1"/>
  <c r="H430" i="1"/>
  <c r="H415" i="1" s="1"/>
  <c r="H428" i="1"/>
  <c r="H413" i="1" s="1"/>
  <c r="H427" i="1"/>
  <c r="H412" i="1" s="1"/>
  <c r="H105" i="1"/>
  <c r="H104" i="1"/>
  <c r="H103" i="1"/>
  <c r="H102" i="1"/>
  <c r="H80" i="1"/>
  <c r="H79" i="1"/>
  <c r="H78" i="1"/>
  <c r="H77" i="1"/>
  <c r="H16" i="1"/>
  <c r="H50" i="1"/>
  <c r="H49" i="1"/>
  <c r="H17" i="1" s="1"/>
  <c r="H14" i="1"/>
  <c r="H45" i="1"/>
  <c r="H111" i="1" l="1"/>
  <c r="H101" i="1"/>
  <c r="H86" i="1"/>
  <c r="H76" i="1"/>
  <c r="H56" i="1"/>
  <c r="H46" i="1"/>
  <c r="H163" i="1"/>
  <c r="H158" i="1" s="1"/>
  <c r="H166" i="1"/>
  <c r="H411" i="1"/>
  <c r="H426" i="1"/>
  <c r="H194" i="1"/>
  <c r="H197" i="1" s="1"/>
  <c r="H193" i="1"/>
  <c r="H203" i="1"/>
  <c r="H473" i="1"/>
  <c r="H15" i="1" l="1"/>
  <c r="H162" i="1"/>
  <c r="H157" i="1" l="1"/>
  <c r="H13" i="1" s="1"/>
  <c r="H12" i="1" s="1"/>
  <c r="H19" i="1" s="1"/>
  <c r="H161" i="1"/>
  <c r="H156" i="1" l="1"/>
</calcChain>
</file>

<file path=xl/sharedStrings.xml><?xml version="1.0" encoding="utf-8"?>
<sst xmlns="http://schemas.openxmlformats.org/spreadsheetml/2006/main" count="1354" uniqueCount="244">
  <si>
    <t>внебюджетные источники</t>
  </si>
  <si>
    <t>Руководство и управление в сфере установленных функций органов местного самоуправления</t>
  </si>
  <si>
    <t>Повышение безопасности дорожного движения</t>
  </si>
  <si>
    <t>Обеспечение сохранности жилых помещений, закрепленных за детьми-сиротами и детьми, оставшимися без попечения родителей</t>
  </si>
  <si>
    <t>Мероприятия по землеустройству и землепользованию</t>
  </si>
  <si>
    <t>Обеспечение мер  пожарной безопасности на территории Сельцовского городского округа</t>
  </si>
  <si>
    <t>Аттестация рабочих мест</t>
  </si>
  <si>
    <t xml:space="preserve"> ПЛАН </t>
  </si>
  <si>
    <t>в том числе</t>
  </si>
  <si>
    <t>Промывка систем центрального отопления</t>
  </si>
  <si>
    <t xml:space="preserve">Обеспечение сохранности автомобильных дорог местного значения и условий безопасности движения по ним </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</si>
  <si>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</si>
  <si>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</si>
  <si>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</si>
  <si>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Софинансирование объектов капитальных вложений муниципальной собственности</t>
  </si>
  <si>
    <t>Создание условий для эффективной деятельности главы исполнительно-распорядительного органа муниципального образования и администрации города Сельцо Брянской области</t>
  </si>
  <si>
    <t>1.1</t>
  </si>
  <si>
    <t>1.2</t>
  </si>
  <si>
    <t>1.3</t>
  </si>
  <si>
    <t>1.4</t>
  </si>
  <si>
    <t>Обеспечение реализации отдельных полномочий переданных на муниципальный уровень</t>
  </si>
  <si>
    <t>2.1</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</si>
  <si>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</si>
  <si>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3.1</t>
  </si>
  <si>
    <t>Обеспечение первичного воинского учета на территориях, где отсутствуют военные комиссариаты</t>
  </si>
  <si>
    <t>4.1</t>
  </si>
  <si>
    <t>Обеспечение готовности администрации города Сельцо Брянской области и служб города к реагированию на угрозу или возникновение чрезвычайных ситуаций</t>
  </si>
  <si>
    <t>5.1</t>
  </si>
  <si>
    <t>6.1</t>
  </si>
  <si>
    <t>Предупреждение и ликвидация заразных и иных болезней животных</t>
  </si>
  <si>
    <t>7.1</t>
  </si>
  <si>
    <t>Развитие и модернизация сети автомобильных дорог общего пользования местного значения</t>
  </si>
  <si>
    <t>8.1</t>
  </si>
  <si>
    <t xml:space="preserve">Содержание автомобильных дорог общего пользования местного значения </t>
  </si>
  <si>
    <t>9.1</t>
  </si>
  <si>
    <t>Осуществление мер по улучшению положения отдельных категорий граждан, включая граждан пожилого возраста</t>
  </si>
  <si>
    <t>12.1</t>
  </si>
  <si>
    <t>13.1</t>
  </si>
  <si>
    <t>Обеспечение эффективного управления и распоряжения муниципальным имуществом (в том числе земельными участками), рациональное его использование</t>
  </si>
  <si>
    <t>14.1</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</si>
  <si>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</si>
  <si>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15.1</t>
  </si>
  <si>
    <t>Обеспечение населения качественными услугами городской бани</t>
  </si>
  <si>
    <t>Повышение уровня благоустройства городского округа</t>
  </si>
  <si>
    <t>Обеспечение деятельности Многофункционального центра на территории Сельцовского городского округа</t>
  </si>
  <si>
    <t>Создание благоприятных условий проживания граждан</t>
  </si>
  <si>
    <t>Повышение энергетической эффективности потребления тепла, газа, электроэнергии, воды и стимулирование использования энергосберегающих технологий</t>
  </si>
  <si>
    <t>Мероприятия в сфере пожарной безопасности</t>
  </si>
  <si>
    <t>Повышение энергетической эффективности и обеспечение энергосбережения</t>
  </si>
  <si>
    <t>Защита прав и законных интересов несовершеннолетних, лиц из их числа детей-сирот и детей, оставшихся без попечения родителей</t>
  </si>
  <si>
    <t>Обеспечение первичных мер  пожарной безопасности</t>
  </si>
  <si>
    <t>Обеспечение экологической безопасности населения, охраны окружающей среды, рационального использования природных ресурсов и сохранения биологического разнообразия на территории Сельцовского городского округа</t>
  </si>
  <si>
    <t xml:space="preserve">Приобретение энергосберегающих ламп </t>
  </si>
  <si>
    <t>Замена электросчетчиков</t>
  </si>
  <si>
    <t>Замена светильников</t>
  </si>
  <si>
    <t xml:space="preserve">Единые дежурно- диспетчерские службы </t>
  </si>
  <si>
    <t>Обеспечение сохранности автомобильных дорог  местного значения и условий безопасности движения по ним</t>
  </si>
  <si>
    <t>Выплата муниципальных пенсий (доплат к государственным пенсиям)</t>
  </si>
  <si>
    <t>Оценка имущества, признание прав и регулирование имущественных отношений муниципальной собственности</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</si>
  <si>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</si>
  <si>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Эксплуатация и содержание имущества казны муниципального образования</t>
  </si>
  <si>
    <t>Мероприятия по улучшению условий охраны труда</t>
  </si>
  <si>
    <t>Мероприятия по обеспечению населения бытовыми услугами</t>
  </si>
  <si>
    <t>Организация и обеспечение освещения улиц</t>
  </si>
  <si>
    <t>Озеленение территории</t>
  </si>
  <si>
    <t>Организация и содержание мест захоронения (кладбищ)</t>
  </si>
  <si>
    <t xml:space="preserve">Мероприятия по благоустройству </t>
  </si>
  <si>
    <t>Многофункциональные центры предоставления государственных и муниципальных услуг</t>
  </si>
  <si>
    <t>Замена задвижек в тепловом узле и установка клапана на смеситель</t>
  </si>
  <si>
    <t>Членские взносы некоммерческим организациям</t>
  </si>
  <si>
    <t>№ пп</t>
  </si>
  <si>
    <t>Код бюджетной классификации</t>
  </si>
  <si>
    <t>ГРБС</t>
  </si>
  <si>
    <t>ОМ</t>
  </si>
  <si>
    <t>НР</t>
  </si>
  <si>
    <t>Реализация полномочий исполнительно-распорядительного органа Сельцовского городского округа</t>
  </si>
  <si>
    <t>МП</t>
  </si>
  <si>
    <t>001</t>
  </si>
  <si>
    <t>01</t>
  </si>
  <si>
    <t>0</t>
  </si>
  <si>
    <t>11</t>
  </si>
  <si>
    <t>80020</t>
  </si>
  <si>
    <t>80040</t>
  </si>
  <si>
    <t>51200</t>
  </si>
  <si>
    <t>21</t>
  </si>
  <si>
    <t>12020</t>
  </si>
  <si>
    <t>51180</t>
  </si>
  <si>
    <t>12510</t>
  </si>
  <si>
    <t>51</t>
  </si>
  <si>
    <t>81660</t>
  </si>
  <si>
    <t>82450</t>
  </si>
  <si>
    <t>16710</t>
  </si>
  <si>
    <t>16721</t>
  </si>
  <si>
    <t>16722</t>
  </si>
  <si>
    <t>16723</t>
  </si>
  <si>
    <t>R0820</t>
  </si>
  <si>
    <t>80920</t>
  </si>
  <si>
    <t>81830</t>
  </si>
  <si>
    <t>81</t>
  </si>
  <si>
    <t>17900</t>
  </si>
  <si>
    <t>81810</t>
  </si>
  <si>
    <t>81690</t>
  </si>
  <si>
    <t>81730</t>
  </si>
  <si>
    <t>80710</t>
  </si>
  <si>
    <t>S1270</t>
  </si>
  <si>
    <t>Подпрограмма  «Обеспечение первичных мер пожарной безопасности Сельцовского городского округа»</t>
  </si>
  <si>
    <t>81140</t>
  </si>
  <si>
    <t>Подпрограмма  «Энергосбережение и повышение энергетической эффективности »</t>
  </si>
  <si>
    <t>S6170</t>
  </si>
  <si>
    <t>81610</t>
  </si>
  <si>
    <t>80700</t>
  </si>
  <si>
    <t>81200</t>
  </si>
  <si>
    <t>5.2</t>
  </si>
  <si>
    <t>Оповещение населения об опасностях, возникающих при ведении военных действий и возникновении чрезвычайных ситуаций</t>
  </si>
  <si>
    <t>81710</t>
  </si>
  <si>
    <t>81680</t>
  </si>
  <si>
    <t>83280</t>
  </si>
  <si>
    <t>Мероприятия в сфере охраны окружающей среды</t>
  </si>
  <si>
    <t>23</t>
  </si>
  <si>
    <t>80900</t>
  </si>
  <si>
    <t>80910</t>
  </si>
  <si>
    <t>81700</t>
  </si>
  <si>
    <t>S5870</t>
  </si>
  <si>
    <t>003</t>
  </si>
  <si>
    <t>2</t>
  </si>
  <si>
    <t>83260</t>
  </si>
  <si>
    <t xml:space="preserve">Обучение работников </t>
  </si>
  <si>
    <t>12.2</t>
  </si>
  <si>
    <t>24</t>
  </si>
  <si>
    <t>22</t>
  </si>
  <si>
    <t>Подпрограмма  «Улучшение условий и охраны труда»</t>
  </si>
  <si>
    <t>82440</t>
  </si>
  <si>
    <t>004</t>
  </si>
  <si>
    <t>3</t>
  </si>
  <si>
    <t>Подпрограмма  «Повышение эффективности и безопасности функционирования автомобильных дорог Сельцовского городского округа»</t>
  </si>
  <si>
    <t>4</t>
  </si>
  <si>
    <t>13</t>
  </si>
  <si>
    <t>Подпрограмма  «Эффективное управление и распоряжение муниципальным имуществом»</t>
  </si>
  <si>
    <t>Подпрограмма  «Реализация мероприятий направленных на развитие жилищно-коммунального хозяйства, благоустройства и охрану окружающей среды"»</t>
  </si>
  <si>
    <t>6</t>
  </si>
  <si>
    <t>8</t>
  </si>
  <si>
    <t>I5</t>
  </si>
  <si>
    <t>55270</t>
  </si>
  <si>
    <t>Региональный проект "Акселерация субъектов малого и среднего предпринимательства"</t>
  </si>
  <si>
    <t>27.1</t>
  </si>
  <si>
    <t>Государственная поддержка малого и среднего предпринимательства в субъектах Российской Федерации</t>
  </si>
  <si>
    <t>2022 год</t>
  </si>
  <si>
    <t>Подпрограмма "Предоставление мер социальной поддержки и социальных гарантий гражданам"</t>
  </si>
  <si>
    <t>13.1.3</t>
  </si>
  <si>
    <t>13.1.6</t>
  </si>
  <si>
    <t>13.1.7</t>
  </si>
  <si>
    <t>13.1.8</t>
  </si>
  <si>
    <t>Разработка схемы теплоснабжения</t>
  </si>
  <si>
    <t>2023 год</t>
  </si>
  <si>
    <t>Координация социально-экономического развития города</t>
  </si>
  <si>
    <t>Проведение Всероссийской переписи населения 2020 года</t>
  </si>
  <si>
    <t>54690</t>
  </si>
  <si>
    <t>14.1.1</t>
  </si>
  <si>
    <t>14.1.2</t>
  </si>
  <si>
    <t>14.1.3</t>
  </si>
  <si>
    <t>Организация и осуществление деятельности по опеке и попечительству (организация и осуществление деятельности по опеке и попечительству)</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</si>
  <si>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</si>
  <si>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Организация и осуществление деятельности по опеке и попечительству</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</si>
  <si>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</si>
  <si>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81410</t>
  </si>
  <si>
    <t>81930</t>
  </si>
  <si>
    <t xml:space="preserve"> Организация и проведение мероприятий в сфере лесного хозяйства</t>
  </si>
  <si>
    <t>14.1.4</t>
  </si>
  <si>
    <t>S5871</t>
  </si>
  <si>
    <t>S5872</t>
  </si>
  <si>
    <t>Актулизация программы энергосбережения</t>
  </si>
  <si>
    <t>2024 год</t>
  </si>
  <si>
    <t>Осуществление первичного воинского учета органами местного самоуправления поселений, муниципальных и городских округов</t>
  </si>
  <si>
    <t>05</t>
  </si>
  <si>
    <t>09</t>
  </si>
  <si>
    <t>14</t>
  </si>
  <si>
    <t>15</t>
  </si>
  <si>
    <t>08</t>
  </si>
  <si>
    <t>16</t>
  </si>
  <si>
    <t>17</t>
  </si>
  <si>
    <t>18</t>
  </si>
  <si>
    <t>19</t>
  </si>
  <si>
    <t>20</t>
  </si>
  <si>
    <t>02</t>
  </si>
  <si>
    <t>04</t>
  </si>
  <si>
    <t>03</t>
  </si>
  <si>
    <t>07</t>
  </si>
  <si>
    <t>12021</t>
  </si>
  <si>
    <t>12022</t>
  </si>
  <si>
    <t>12023</t>
  </si>
  <si>
    <t>3.2</t>
  </si>
  <si>
    <t>3.3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</si>
  <si>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</si>
  <si>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</si>
  <si>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</si>
  <si>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80070</t>
  </si>
  <si>
    <t>Муниципальная программа, подпрограмма,  основное мероприятие (проект), направление расходов, мероприятие</t>
  </si>
  <si>
    <t xml:space="preserve"> местный  бюджет</t>
  </si>
  <si>
    <t xml:space="preserve"> областной бюджет</t>
  </si>
  <si>
    <t>федеральный бюджет</t>
  </si>
  <si>
    <t>х</t>
  </si>
  <si>
    <t>местный  бюджет</t>
  </si>
  <si>
    <t>областной бюджет</t>
  </si>
  <si>
    <t>10.1</t>
  </si>
  <si>
    <t>10.1.1</t>
  </si>
  <si>
    <t>11.1</t>
  </si>
  <si>
    <t>14.2</t>
  </si>
  <si>
    <t>14.5</t>
  </si>
  <si>
    <t>15.2</t>
  </si>
  <si>
    <t>Объем средств на реализацию, рублей</t>
  </si>
  <si>
    <t>Администрация города Сельцо Брянской области</t>
  </si>
  <si>
    <t>81850</t>
  </si>
  <si>
    <t xml:space="preserve"> Приобретение специализированной техники для предприятий жилищно-коммунального комплекса</t>
  </si>
  <si>
    <t>реализации муниципальной программы "Реализация полномочий исполнительно-распорядительного органа Сельцовского городского округа"</t>
  </si>
  <si>
    <t>Обеспечение деятельности главы местной администрации  ( исполнительно-распорядительного органа муниципального образования)</t>
  </si>
  <si>
    <t>Информационное освещение деятельности органов местного самоуправления</t>
  </si>
  <si>
    <t>ППМП</t>
  </si>
  <si>
    <t>1</t>
  </si>
  <si>
    <t>10</t>
  </si>
  <si>
    <t>11.1.1</t>
  </si>
  <si>
    <t>11.2</t>
  </si>
  <si>
    <t>11.2.1</t>
  </si>
  <si>
    <t>11.3</t>
  </si>
  <si>
    <t>11.3.1</t>
  </si>
  <si>
    <t>12</t>
  </si>
  <si>
    <t>12.1.1</t>
  </si>
  <si>
    <t>5</t>
  </si>
  <si>
    <t>12.1.2</t>
  </si>
  <si>
    <t>12.1.3</t>
  </si>
  <si>
    <t>13.1.1</t>
  </si>
  <si>
    <t>13.1.2</t>
  </si>
  <si>
    <t>13.1.4</t>
  </si>
  <si>
    <t>13.1.5</t>
  </si>
  <si>
    <t>Реализация инициативного проекта (отдыхаем всей семьей, г.Сельцо)</t>
  </si>
  <si>
    <t>Реализация инициативного проекта (детская площадка в районе переулка Сенного, г.Сельцо)</t>
  </si>
  <si>
    <t>13.2</t>
  </si>
  <si>
    <t>13.2.1.</t>
  </si>
  <si>
    <t>7</t>
  </si>
  <si>
    <t>14.2.1</t>
  </si>
  <si>
    <t>14.2.2</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</si>
  <si>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неддеспособных или не полностью дееспособных граждан)</t>
  </si>
  <si>
    <t>14.2.3</t>
  </si>
  <si>
    <t>14.2.4</t>
  </si>
  <si>
    <t>14.2.5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</si>
</sst>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04"/>
      <scheme val="minor"/>
    </font>
    <font>
      <sz val="14"/>
      <color theme="1"/>
      <name val="Times New Roman"/>
      <family val="1"/>
      <charset val="204"/>
    </font>
    <font>
      <sz val="12"/>
      <color theme="1"/>
      <name val="Times New Roman"/>
      <family val="1"/>
      <charset val="204"/>
    </font>
    <font>
      <sz val="11"/>
      <color theme="1"/>
      <name val="Times New Roman"/>
      <family val="1"/>
      <charset val="204"/>
    </font>
    <font>
      <sz val="12"/>
      <name val="Times New Roman"/>
      <family val="1"/>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4"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78">
    <xf numFmtId="0" fontId="0" fillId="0" borderId="0" xfId="0"/>
    <xf numFmtId="4" fontId="2" fillId="0" borderId="1" xfId="0" applyNumberFormat="1" applyFont="1" applyBorder="1" applyAlignment="1">
      <alignment vertical="center" wrapText="1"/>
    </xf>
    <xf numFmtId="0" fontId="0" fillId="0" borderId="0" xfId="0" applyAlignment="1">
      <alignment horizontal="center"/>
    </xf>
    <xf numFmtId="4" fontId="4" fillId="0" borderId="1" xfId="0" applyNumberFormat="1" applyFont="1" applyBorder="1" applyAlignment="1">
      <alignment vertical="center" wrapText="1"/>
    </xf>
    <xf numFmtId="4" fontId="2" fillId="0" borderId="1" xfId="0" applyNumberFormat="1" applyFont="1" applyFill="1" applyBorder="1" applyAlignment="1">
      <alignment vertical="center" wrapText="1"/>
    </xf>
    <xf numFmtId="4" fontId="4" fillId="0" borderId="1" xfId="0" applyNumberFormat="1" applyFont="1" applyFill="1" applyBorder="1" applyAlignment="1">
      <alignment vertical="center" wrapText="1"/>
    </xf>
    <xf numFmtId="0" fontId="2" fillId="0" borderId="1" xfId="0" applyFont="1" applyBorder="1" applyAlignment="1">
      <alignment horizontal="center" vertical="center" wrapText="1"/>
    </xf>
    <xf numFmtId="4" fontId="4" fillId="3" borderId="1" xfId="0" applyNumberFormat="1" applyFont="1" applyFill="1" applyBorder="1" applyAlignment="1">
      <alignment vertical="center" wrapText="1"/>
    </xf>
    <xf numFmtId="4" fontId="2" fillId="3" borderId="1" xfId="0" applyNumberFormat="1" applyFont="1" applyFill="1" applyBorder="1" applyAlignment="1">
      <alignment vertical="center" wrapText="1"/>
    </xf>
    <xf numFmtId="4" fontId="2" fillId="2" borderId="1" xfId="0" applyNumberFormat="1" applyFont="1" applyFill="1" applyBorder="1" applyAlignment="1">
      <alignment vertical="center" wrapText="1"/>
    </xf>
    <xf numFmtId="4" fontId="2"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3"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Border="1" applyAlignment="1">
      <alignment vertical="center"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0" fontId="2" fillId="0" borderId="1" xfId="0" applyFont="1" applyBorder="1" applyAlignment="1">
      <alignment horizontal="justify"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4" fillId="3" borderId="1" xfId="0" applyFont="1" applyFill="1" applyBorder="1" applyAlignment="1">
      <alignment horizontal="justify" vertical="center" wrapText="1"/>
    </xf>
    <xf numFmtId="49" fontId="2" fillId="3" borderId="1" xfId="0" applyNumberFormat="1" applyFont="1" applyFill="1" applyBorder="1" applyAlignment="1">
      <alignment horizontal="center" vertical="center" wrapText="1"/>
    </xf>
    <xf numFmtId="49" fontId="2" fillId="3" borderId="1" xfId="0" applyNumberFormat="1" applyFont="1" applyFill="1" applyBorder="1" applyAlignment="1">
      <alignment horizontal="left" vertical="center" wrapText="1"/>
    </xf>
    <xf numFmtId="0" fontId="2" fillId="0" borderId="1" xfId="0" applyFont="1" applyFill="1" applyBorder="1" applyAlignment="1">
      <alignment horizontal="justify" vertical="center" wrapText="1"/>
    </xf>
    <xf numFmtId="49" fontId="2" fillId="2" borderId="1"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5" fillId="0" borderId="1" xfId="0" applyFont="1" applyBorder="1" applyAlignment="1">
      <alignment vertical="center" wrapText="1"/>
    </xf>
    <xf numFmtId="0" fontId="4" fillId="3" borderId="1" xfId="0" applyFont="1" applyFill="1" applyBorder="1" applyAlignment="1">
      <alignment horizontal="left" vertical="center" wrapText="1"/>
    </xf>
    <xf numFmtId="49" fontId="4" fillId="0" borderId="1" xfId="0" applyNumberFormat="1"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49" fontId="4" fillId="0" borderId="1"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top" wrapText="1"/>
    </xf>
    <xf numFmtId="0" fontId="3" fillId="0" borderId="1" xfId="0" applyFont="1" applyBorder="1" applyAlignment="1">
      <alignment horizontal="justify" vertical="center" wrapText="1"/>
    </xf>
    <xf numFmtId="0" fontId="4" fillId="4" borderId="1" xfId="0" applyFont="1" applyFill="1" applyBorder="1" applyAlignment="1">
      <alignment horizontal="justify" vertical="center" wrapText="1"/>
    </xf>
    <xf numFmtId="49" fontId="4" fillId="4" borderId="1" xfId="0" applyNumberFormat="1" applyFont="1" applyFill="1" applyBorder="1" applyAlignment="1">
      <alignment horizontal="center" vertical="center" wrapText="1"/>
    </xf>
    <xf numFmtId="4" fontId="4" fillId="4" borderId="1" xfId="0" applyNumberFormat="1" applyFont="1" applyFill="1" applyBorder="1" applyAlignment="1">
      <alignment vertical="center" wrapText="1"/>
    </xf>
    <xf numFmtId="0" fontId="5" fillId="4" borderId="1" xfId="0" applyFont="1" applyFill="1" applyBorder="1" applyAlignment="1">
      <alignment vertical="center" wrapText="1"/>
    </xf>
    <xf numFmtId="0" fontId="4" fillId="0" borderId="2" xfId="0" applyFont="1" applyBorder="1" applyAlignment="1">
      <alignment horizontal="justify" vertical="center" wrapText="1"/>
    </xf>
    <xf numFmtId="0" fontId="0" fillId="0" borderId="3" xfId="0" applyBorder="1" applyAlignment="1">
      <alignment horizontal="justify" vertical="center" wrapText="1"/>
    </xf>
    <xf numFmtId="49" fontId="4"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16" fontId="4" fillId="0" borderId="1" xfId="0" applyNumberFormat="1" applyFont="1" applyBorder="1" applyAlignment="1">
      <alignment horizontal="center" vertical="center" wrapText="1"/>
    </xf>
    <xf numFmtId="0" fontId="2" fillId="2" borderId="1" xfId="0" applyFont="1" applyFill="1" applyBorder="1" applyAlignment="1">
      <alignment horizontal="justify" vertical="center" wrapText="1"/>
    </xf>
    <xf numFmtId="0" fontId="4" fillId="2" borderId="1" xfId="0" applyFont="1" applyFill="1" applyBorder="1" applyAlignment="1">
      <alignment horizontal="justify" vertical="center" wrapText="1"/>
    </xf>
    <xf numFmtId="0" fontId="0" fillId="2" borderId="1" xfId="0" applyFill="1" applyBorder="1" applyAlignment="1">
      <alignment horizontal="justify" vertical="center" wrapText="1"/>
    </xf>
    <xf numFmtId="49" fontId="4" fillId="2" borderId="1" xfId="0" applyNumberFormat="1" applyFont="1" applyFill="1" applyBorder="1" applyAlignment="1">
      <alignment horizontal="center" vertical="center" wrapText="1"/>
    </xf>
    <xf numFmtId="49" fontId="0" fillId="2" borderId="1" xfId="0" applyNumberFormat="1" applyFill="1" applyBorder="1" applyAlignment="1">
      <alignment horizontal="center" vertical="center" wrapText="1"/>
    </xf>
    <xf numFmtId="0" fontId="2" fillId="2" borderId="1" xfId="0" applyFont="1" applyFill="1" applyBorder="1" applyAlignment="1">
      <alignment horizontal="left" vertical="center" wrapText="1"/>
    </xf>
    <xf numFmtId="0" fontId="0" fillId="2" borderId="1" xfId="0" applyFill="1" applyBorder="1" applyAlignment="1">
      <alignment horizontal="left" vertical="center" wrapText="1"/>
    </xf>
    <xf numFmtId="0" fontId="4" fillId="0" borderId="1" xfId="0" applyFont="1" applyFill="1" applyBorder="1" applyAlignment="1">
      <alignment horizontal="justify"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2" xfId="0" applyFont="1" applyBorder="1" applyAlignment="1">
      <alignment vertical="center" wrapText="1"/>
    </xf>
    <xf numFmtId="0" fontId="5" fillId="0" borderId="4" xfId="0" applyFont="1" applyBorder="1" applyAlignment="1">
      <alignment vertical="center" wrapText="1"/>
    </xf>
    <xf numFmtId="0" fontId="5" fillId="0" borderId="3" xfId="0" applyFont="1" applyBorder="1" applyAlignment="1">
      <alignment vertical="center" wrapText="1"/>
    </xf>
    <xf numFmtId="49" fontId="4" fillId="0" borderId="2"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0" fontId="1" fillId="0" borderId="0" xfId="0" applyFont="1" applyAlignment="1">
      <alignment horizontal="center" vertical="center"/>
    </xf>
    <xf numFmtId="0" fontId="1" fillId="0" borderId="0"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0" fillId="0" borderId="1" xfId="0" applyBorder="1" applyAlignment="1">
      <alignment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49" fontId="0" fillId="3" borderId="1" xfId="0" applyNumberFormat="1" applyFill="1" applyBorder="1" applyAlignment="1">
      <alignment horizontal="center" vertical="center" wrapText="1"/>
    </xf>
    <xf numFmtId="0" fontId="0" fillId="3" borderId="1" xfId="0"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0" fillId="0" borderId="1" xfId="0" applyBorder="1" applyAlignment="1">
      <alignment horizontal="justify"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L479"/>
  <sheetViews>
    <sheetView tabSelected="1" topLeftCell="A7" zoomScale="60" zoomScaleNormal="60" workbookViewId="0">
      <pane ySplit="5" topLeftCell="A12" activePane="bottomLeft" state="frozen"/>
      <selection activeCell="A7" sqref="A7"/>
      <selection pane="bottomLeft" activeCell="P20" sqref="P20"/>
    </sheetView>
  </sheetViews>
  <sheetFormatPr defaultRowHeight="15" x14ac:dyDescent="0.25"/>
  <cols>
    <col min="1" max="1" width="9.7109375" customWidth="1"/>
    <col min="2" max="2" width="44" customWidth="1"/>
    <col min="3" max="7" width="15.85546875" customWidth="1"/>
    <col min="8" max="8" width="18.28515625" customWidth="1"/>
    <col min="9" max="10" width="19.28515625" customWidth="1"/>
  </cols>
  <sheetData>
    <row r="3" spans="1:12" ht="14.45" x14ac:dyDescent="0.3">
      <c r="L3" s="2"/>
    </row>
    <row r="7" spans="1:12" ht="60" customHeight="1" x14ac:dyDescent="0.25">
      <c r="A7" s="65" t="s">
        <v>7</v>
      </c>
      <c r="B7" s="65"/>
      <c r="C7" s="65"/>
      <c r="D7" s="65"/>
      <c r="E7" s="65"/>
      <c r="F7" s="65"/>
      <c r="G7" s="65"/>
      <c r="H7" s="65"/>
      <c r="I7" s="65"/>
      <c r="J7" s="65"/>
    </row>
    <row r="8" spans="1:12" ht="39" customHeight="1" x14ac:dyDescent="0.25">
      <c r="A8" s="66" t="s">
        <v>213</v>
      </c>
      <c r="B8" s="66"/>
      <c r="C8" s="66"/>
      <c r="D8" s="66"/>
      <c r="E8" s="66"/>
      <c r="F8" s="66"/>
      <c r="G8" s="66"/>
      <c r="H8" s="66"/>
      <c r="I8" s="66"/>
      <c r="J8" s="66"/>
    </row>
    <row r="9" spans="1:12" ht="15" customHeight="1" x14ac:dyDescent="0.25">
      <c r="A9" s="67" t="s">
        <v>70</v>
      </c>
      <c r="B9" s="67" t="s">
        <v>196</v>
      </c>
      <c r="C9" s="68" t="s">
        <v>71</v>
      </c>
      <c r="D9" s="44"/>
      <c r="E9" s="44"/>
      <c r="F9" s="44"/>
      <c r="G9" s="44"/>
      <c r="H9" s="44" t="s">
        <v>209</v>
      </c>
      <c r="I9" s="44"/>
      <c r="J9" s="44"/>
    </row>
    <row r="10" spans="1:12" ht="65.25" customHeight="1" x14ac:dyDescent="0.25">
      <c r="A10" s="67"/>
      <c r="B10" s="67"/>
      <c r="C10" s="6" t="s">
        <v>72</v>
      </c>
      <c r="D10" s="6" t="s">
        <v>76</v>
      </c>
      <c r="E10" s="6" t="s">
        <v>216</v>
      </c>
      <c r="F10" s="6" t="s">
        <v>73</v>
      </c>
      <c r="G10" s="6" t="s">
        <v>74</v>
      </c>
      <c r="H10" s="6" t="s">
        <v>146</v>
      </c>
      <c r="I10" s="6" t="s">
        <v>153</v>
      </c>
      <c r="J10" s="6" t="s">
        <v>171</v>
      </c>
    </row>
    <row r="11" spans="1:12" ht="29.25" customHeight="1" x14ac:dyDescent="0.25">
      <c r="A11" s="6">
        <v>1</v>
      </c>
      <c r="B11" s="6">
        <v>2</v>
      </c>
      <c r="C11" s="6">
        <v>3</v>
      </c>
      <c r="D11" s="6">
        <v>4</v>
      </c>
      <c r="E11" s="6">
        <v>5</v>
      </c>
      <c r="F11" s="6">
        <v>6</v>
      </c>
      <c r="G11" s="6">
        <v>7</v>
      </c>
      <c r="H11" s="6">
        <v>8</v>
      </c>
      <c r="I11" s="6">
        <v>9</v>
      </c>
      <c r="J11" s="6">
        <v>10</v>
      </c>
    </row>
    <row r="12" spans="1:12" ht="81.75" customHeight="1" x14ac:dyDescent="0.25">
      <c r="A12" s="68"/>
      <c r="B12" s="34" t="s">
        <v>75</v>
      </c>
      <c r="C12" s="6" t="s">
        <v>200</v>
      </c>
      <c r="D12" s="14" t="s">
        <v>78</v>
      </c>
      <c r="E12" s="6" t="s">
        <v>200</v>
      </c>
      <c r="F12" s="6" t="s">
        <v>200</v>
      </c>
      <c r="G12" s="6" t="s">
        <v>200</v>
      </c>
      <c r="H12" s="10">
        <f>H13+H15+H17+H18</f>
        <v>84275926.980000004</v>
      </c>
      <c r="I12" s="10">
        <f t="shared" ref="I12:J12" si="0">I13+I15+I17+I18</f>
        <v>70014200.459999993</v>
      </c>
      <c r="J12" s="10">
        <f t="shared" si="0"/>
        <v>67145256.969999999</v>
      </c>
    </row>
    <row r="13" spans="1:12" ht="48" customHeight="1" x14ac:dyDescent="0.25">
      <c r="A13" s="44"/>
      <c r="B13" s="12" t="s">
        <v>197</v>
      </c>
      <c r="C13" s="6" t="s">
        <v>200</v>
      </c>
      <c r="D13" s="14" t="s">
        <v>78</v>
      </c>
      <c r="E13" s="6" t="s">
        <v>200</v>
      </c>
      <c r="F13" s="6" t="s">
        <v>200</v>
      </c>
      <c r="G13" s="6" t="s">
        <v>200</v>
      </c>
      <c r="H13" s="4">
        <f>H21+H47+H57+H77+H87+H102+H112+H122+H132+H157+H279+H317+H352+H412</f>
        <v>44633049.760000005</v>
      </c>
      <c r="I13" s="4">
        <f>I21+I47+I57+I77+I87+I102+I112+I122+I132+I162+I284+I297+I307+I322+I357+I402+I417+I427</f>
        <v>29509632.239999998</v>
      </c>
      <c r="J13" s="4">
        <f>J21+J47+J57+J77+J87+J102+J112+J122+J132+J162+J284+J297+J307+J322+J357+J402+J417+J427</f>
        <v>29420762.75</v>
      </c>
    </row>
    <row r="14" spans="1:12" ht="30" hidden="1" customHeight="1" thickBot="1" x14ac:dyDescent="0.3">
      <c r="A14" s="44"/>
      <c r="B14" s="70" t="s">
        <v>199</v>
      </c>
      <c r="C14" s="6" t="s">
        <v>200</v>
      </c>
      <c r="D14" s="14" t="s">
        <v>78</v>
      </c>
      <c r="E14" s="6" t="s">
        <v>200</v>
      </c>
      <c r="F14" s="6" t="s">
        <v>200</v>
      </c>
      <c r="G14" s="6" t="s">
        <v>200</v>
      </c>
      <c r="H14" s="4">
        <f t="shared" ref="H14" si="1">H48</f>
        <v>77893</v>
      </c>
      <c r="I14" s="4">
        <f>I48</f>
        <v>4656</v>
      </c>
      <c r="J14" s="4">
        <f>J48</f>
        <v>4137</v>
      </c>
    </row>
    <row r="15" spans="1:12" ht="28.9" customHeight="1" x14ac:dyDescent="0.25">
      <c r="A15" s="44"/>
      <c r="B15" s="71"/>
      <c r="C15" s="6" t="s">
        <v>200</v>
      </c>
      <c r="D15" s="15" t="s">
        <v>78</v>
      </c>
      <c r="E15" s="6" t="s">
        <v>200</v>
      </c>
      <c r="F15" s="6" t="s">
        <v>200</v>
      </c>
      <c r="G15" s="6" t="s">
        <v>200</v>
      </c>
      <c r="H15" s="5">
        <f>H22+H48+H58+H78+H88+H103+H113+H123+H133+H163+H285+H298+H308+H323+H358+H403+H418+H428</f>
        <v>4210581.4000000004</v>
      </c>
      <c r="I15" s="5">
        <f>I22+I48+I58+I78+I88+I103+I113+I123+I133+I163+I285+I298+I308+I323+I358+I403+I418+I428</f>
        <v>986409</v>
      </c>
      <c r="J15" s="5">
        <f>J22+J48+J58+J78+J88+J103+J113+J123+J133+J163+J285+J298+J308+J323+J358+J403+J418+J428</f>
        <v>1019244</v>
      </c>
    </row>
    <row r="16" spans="1:12" ht="33.75" hidden="1" customHeight="1" thickBot="1" x14ac:dyDescent="0.3">
      <c r="A16" s="44"/>
      <c r="B16" s="70" t="s">
        <v>202</v>
      </c>
      <c r="C16" s="14" t="s">
        <v>77</v>
      </c>
      <c r="D16" s="14" t="s">
        <v>78</v>
      </c>
      <c r="E16" s="14" t="s">
        <v>135</v>
      </c>
      <c r="F16" s="14" t="s">
        <v>185</v>
      </c>
      <c r="G16" s="14" t="s">
        <v>85</v>
      </c>
      <c r="H16" s="4">
        <f t="shared" ref="H16" si="2">H59</f>
        <v>1305650</v>
      </c>
      <c r="I16" s="4">
        <f>I59</f>
        <v>1305650</v>
      </c>
      <c r="J16" s="4">
        <f>J59</f>
        <v>1305650</v>
      </c>
    </row>
    <row r="17" spans="1:10" ht="30.75" customHeight="1" x14ac:dyDescent="0.25">
      <c r="A17" s="44"/>
      <c r="B17" s="71"/>
      <c r="C17" s="15" t="s">
        <v>200</v>
      </c>
      <c r="D17" s="15" t="s">
        <v>78</v>
      </c>
      <c r="E17" s="15" t="s">
        <v>200</v>
      </c>
      <c r="F17" s="15" t="s">
        <v>200</v>
      </c>
      <c r="G17" s="15" t="s">
        <v>200</v>
      </c>
      <c r="H17" s="5">
        <f>H23+H49+H59+H79+H89+H104+H114+H124+H134+H164+H286+H299+H309+H324+H359+H404+H419+H429</f>
        <v>35294295.82</v>
      </c>
      <c r="I17" s="5">
        <f>I23+I49+I59+I79+I89+I104+I114+I124+I134+I164+I286+I299+I309+I324+I359+I404+I419+I429</f>
        <v>39380159.219999999</v>
      </c>
      <c r="J17" s="5">
        <f>J23+J49+J59+J79+J89+J104+J114+J124+J134+J164+J286+J299+J309+J324+J359+J404+J419+J429</f>
        <v>36567250.219999999</v>
      </c>
    </row>
    <row r="18" spans="1:10" ht="31.5" customHeight="1" x14ac:dyDescent="0.25">
      <c r="A18" s="44"/>
      <c r="B18" s="12" t="s">
        <v>0</v>
      </c>
      <c r="C18" s="14" t="s">
        <v>200</v>
      </c>
      <c r="D18" s="14" t="s">
        <v>78</v>
      </c>
      <c r="E18" s="14" t="s">
        <v>200</v>
      </c>
      <c r="F18" s="33" t="s">
        <v>200</v>
      </c>
      <c r="G18" s="14" t="s">
        <v>200</v>
      </c>
      <c r="H18" s="5">
        <f t="shared" ref="H18" si="3">H135</f>
        <v>138000</v>
      </c>
      <c r="I18" s="5">
        <f>I135</f>
        <v>138000</v>
      </c>
      <c r="J18" s="5">
        <f>J135</f>
        <v>138000</v>
      </c>
    </row>
    <row r="19" spans="1:10" ht="30" x14ac:dyDescent="0.25">
      <c r="A19" s="44"/>
      <c r="B19" s="12" t="s">
        <v>210</v>
      </c>
      <c r="C19" s="14" t="s">
        <v>77</v>
      </c>
      <c r="D19" s="14" t="s">
        <v>78</v>
      </c>
      <c r="E19" s="14" t="s">
        <v>200</v>
      </c>
      <c r="F19" s="33" t="s">
        <v>200</v>
      </c>
      <c r="G19" s="14" t="s">
        <v>200</v>
      </c>
      <c r="H19" s="4">
        <f>H12</f>
        <v>84275926.980000004</v>
      </c>
      <c r="I19" s="4">
        <f t="shared" ref="I19:J19" si="4">I12</f>
        <v>70014200.459999993</v>
      </c>
      <c r="J19" s="4">
        <f t="shared" si="4"/>
        <v>67145256.969999999</v>
      </c>
    </row>
    <row r="20" spans="1:10" ht="94.5" x14ac:dyDescent="0.25">
      <c r="A20" s="68">
        <v>1</v>
      </c>
      <c r="B20" s="16" t="s">
        <v>15</v>
      </c>
      <c r="C20" s="17" t="s">
        <v>200</v>
      </c>
      <c r="D20" s="17" t="s">
        <v>78</v>
      </c>
      <c r="E20" s="17" t="s">
        <v>135</v>
      </c>
      <c r="F20" s="17" t="s">
        <v>78</v>
      </c>
      <c r="G20" s="17" t="s">
        <v>200</v>
      </c>
      <c r="H20" s="4">
        <f>H21+H22+H23+H24</f>
        <v>15158248.880000001</v>
      </c>
      <c r="I20" s="4">
        <f t="shared" ref="I20:J20" si="5">I21+I22+I23+I24</f>
        <v>14702758</v>
      </c>
      <c r="J20" s="4">
        <f t="shared" si="5"/>
        <v>14702758</v>
      </c>
    </row>
    <row r="21" spans="1:10" ht="35.25" customHeight="1" x14ac:dyDescent="0.25">
      <c r="A21" s="44"/>
      <c r="B21" s="18" t="s">
        <v>201</v>
      </c>
      <c r="C21" s="17" t="s">
        <v>77</v>
      </c>
      <c r="D21" s="17" t="s">
        <v>78</v>
      </c>
      <c r="E21" s="17" t="s">
        <v>135</v>
      </c>
      <c r="F21" s="17" t="s">
        <v>78</v>
      </c>
      <c r="G21" s="17" t="s">
        <v>200</v>
      </c>
      <c r="H21" s="1">
        <f>H26+H31+H36+H41</f>
        <v>15158248.880000001</v>
      </c>
      <c r="I21" s="1">
        <f t="shared" ref="I21:J21" si="6">I26+I31+I36+I41</f>
        <v>14702758</v>
      </c>
      <c r="J21" s="1">
        <f t="shared" si="6"/>
        <v>14702758</v>
      </c>
    </row>
    <row r="22" spans="1:10" ht="45.75" customHeight="1" x14ac:dyDescent="0.25">
      <c r="A22" s="44"/>
      <c r="B22" s="18" t="s">
        <v>199</v>
      </c>
      <c r="C22" s="17"/>
      <c r="D22" s="17"/>
      <c r="E22" s="17"/>
      <c r="F22" s="17"/>
      <c r="G22" s="17"/>
      <c r="H22" s="1">
        <f>H27+H32+H37+H42</f>
        <v>0</v>
      </c>
      <c r="I22" s="1">
        <f t="shared" ref="I22:J22" si="7">I27+I32+I37+I42</f>
        <v>0</v>
      </c>
      <c r="J22" s="1">
        <f t="shared" si="7"/>
        <v>0</v>
      </c>
    </row>
    <row r="23" spans="1:10" ht="45.75" customHeight="1" x14ac:dyDescent="0.25">
      <c r="A23" s="44"/>
      <c r="B23" s="18" t="s">
        <v>202</v>
      </c>
      <c r="C23" s="17"/>
      <c r="D23" s="17"/>
      <c r="E23" s="17"/>
      <c r="F23" s="17"/>
      <c r="G23" s="17"/>
      <c r="H23" s="1">
        <f>H28+H33+H38+H43</f>
        <v>0</v>
      </c>
      <c r="I23" s="1">
        <f t="shared" ref="I23:J23" si="8">I28+I33+I38+I43</f>
        <v>0</v>
      </c>
      <c r="J23" s="1">
        <f t="shared" si="8"/>
        <v>0</v>
      </c>
    </row>
    <row r="24" spans="1:10" ht="45.75" customHeight="1" x14ac:dyDescent="0.25">
      <c r="A24" s="44"/>
      <c r="B24" s="11" t="s">
        <v>0</v>
      </c>
      <c r="C24" s="17"/>
      <c r="D24" s="17"/>
      <c r="E24" s="17"/>
      <c r="F24" s="17"/>
      <c r="G24" s="17"/>
      <c r="H24" s="1">
        <f>H29+H34+H39+H44</f>
        <v>0</v>
      </c>
      <c r="I24" s="1">
        <f t="shared" ref="I24:J24" si="9">I29+I34+I39+I44</f>
        <v>0</v>
      </c>
      <c r="J24" s="1">
        <f t="shared" si="9"/>
        <v>0</v>
      </c>
    </row>
    <row r="25" spans="1:10" ht="87.6" customHeight="1" x14ac:dyDescent="0.25">
      <c r="A25" s="69" t="s">
        <v>16</v>
      </c>
      <c r="B25" s="35" t="s">
        <v>214</v>
      </c>
      <c r="C25" s="17" t="s">
        <v>200</v>
      </c>
      <c r="D25" s="17" t="s">
        <v>78</v>
      </c>
      <c r="E25" s="17" t="s">
        <v>135</v>
      </c>
      <c r="F25" s="17" t="s">
        <v>78</v>
      </c>
      <c r="G25" s="17" t="s">
        <v>81</v>
      </c>
      <c r="H25" s="1">
        <f>H26+H27+H28+H29</f>
        <v>1563850</v>
      </c>
      <c r="I25" s="1">
        <f t="shared" ref="I25:J25" si="10">I26+I27+I28+I29</f>
        <v>1563850</v>
      </c>
      <c r="J25" s="1">
        <f t="shared" si="10"/>
        <v>1563850</v>
      </c>
    </row>
    <row r="26" spans="1:10" ht="58.15" customHeight="1" x14ac:dyDescent="0.25">
      <c r="A26" s="44"/>
      <c r="B26" s="18" t="s">
        <v>201</v>
      </c>
      <c r="C26" s="17" t="s">
        <v>77</v>
      </c>
      <c r="D26" s="17" t="s">
        <v>78</v>
      </c>
      <c r="E26" s="17" t="s">
        <v>135</v>
      </c>
      <c r="F26" s="17" t="s">
        <v>78</v>
      </c>
      <c r="G26" s="17" t="s">
        <v>81</v>
      </c>
      <c r="H26" s="1">
        <v>1563850</v>
      </c>
      <c r="I26" s="1">
        <v>1563850</v>
      </c>
      <c r="J26" s="1">
        <v>1563850</v>
      </c>
    </row>
    <row r="27" spans="1:10" ht="45" customHeight="1" x14ac:dyDescent="0.25">
      <c r="A27" s="44"/>
      <c r="B27" s="18" t="s">
        <v>199</v>
      </c>
      <c r="C27" s="17"/>
      <c r="D27" s="17"/>
      <c r="E27" s="17"/>
      <c r="F27" s="17"/>
      <c r="G27" s="17"/>
      <c r="H27" s="1">
        <v>0</v>
      </c>
      <c r="I27" s="1">
        <v>0</v>
      </c>
      <c r="J27" s="1">
        <v>0</v>
      </c>
    </row>
    <row r="28" spans="1:10" ht="45.75" customHeight="1" x14ac:dyDescent="0.25">
      <c r="A28" s="44"/>
      <c r="B28" s="18" t="s">
        <v>202</v>
      </c>
      <c r="C28" s="17"/>
      <c r="D28" s="17"/>
      <c r="E28" s="17"/>
      <c r="F28" s="17"/>
      <c r="G28" s="17"/>
      <c r="H28" s="1">
        <v>0</v>
      </c>
      <c r="I28" s="1">
        <v>0</v>
      </c>
      <c r="J28" s="1">
        <v>0</v>
      </c>
    </row>
    <row r="29" spans="1:10" ht="46.5" customHeight="1" x14ac:dyDescent="0.25">
      <c r="A29" s="44"/>
      <c r="B29" s="11" t="s">
        <v>0</v>
      </c>
      <c r="C29" s="17"/>
      <c r="D29" s="17"/>
      <c r="E29" s="17"/>
      <c r="F29" s="17"/>
      <c r="G29" s="17"/>
      <c r="H29" s="1">
        <v>0</v>
      </c>
      <c r="I29" s="1">
        <v>0</v>
      </c>
      <c r="J29" s="1">
        <v>0</v>
      </c>
    </row>
    <row r="30" spans="1:10" ht="46.5" customHeight="1" x14ac:dyDescent="0.25">
      <c r="A30" s="69" t="s">
        <v>17</v>
      </c>
      <c r="B30" s="16" t="s">
        <v>1</v>
      </c>
      <c r="C30" s="17" t="s">
        <v>200</v>
      </c>
      <c r="D30" s="17" t="s">
        <v>78</v>
      </c>
      <c r="E30" s="17" t="s">
        <v>135</v>
      </c>
      <c r="F30" s="17" t="s">
        <v>78</v>
      </c>
      <c r="G30" s="17" t="s">
        <v>82</v>
      </c>
      <c r="H30" s="1">
        <f>H31+H32+H33+H34</f>
        <v>13524398.880000001</v>
      </c>
      <c r="I30" s="1">
        <f t="shared" ref="I30:J30" si="11">I31+I32+I33+I34</f>
        <v>13138908</v>
      </c>
      <c r="J30" s="1">
        <f t="shared" si="11"/>
        <v>13138908</v>
      </c>
    </row>
    <row r="31" spans="1:10" ht="23.25" customHeight="1" x14ac:dyDescent="0.25">
      <c r="A31" s="44"/>
      <c r="B31" s="18" t="s">
        <v>201</v>
      </c>
      <c r="C31" s="17" t="s">
        <v>77</v>
      </c>
      <c r="D31" s="17" t="s">
        <v>78</v>
      </c>
      <c r="E31" s="17" t="s">
        <v>135</v>
      </c>
      <c r="F31" s="17" t="s">
        <v>78</v>
      </c>
      <c r="G31" s="17" t="s">
        <v>82</v>
      </c>
      <c r="H31" s="1">
        <f>13138908+385490.88</f>
        <v>13524398.880000001</v>
      </c>
      <c r="I31" s="1">
        <v>13138908</v>
      </c>
      <c r="J31" s="1">
        <v>13138908</v>
      </c>
    </row>
    <row r="32" spans="1:10" ht="48" customHeight="1" x14ac:dyDescent="0.25">
      <c r="A32" s="44"/>
      <c r="B32" s="18" t="s">
        <v>199</v>
      </c>
      <c r="C32" s="17"/>
      <c r="D32" s="17"/>
      <c r="E32" s="17"/>
      <c r="F32" s="17"/>
      <c r="G32" s="17"/>
      <c r="H32" s="1">
        <v>0</v>
      </c>
      <c r="I32" s="1">
        <v>0</v>
      </c>
      <c r="J32" s="1">
        <v>0</v>
      </c>
    </row>
    <row r="33" spans="1:10" ht="51.75" customHeight="1" x14ac:dyDescent="0.25">
      <c r="A33" s="44"/>
      <c r="B33" s="18" t="s">
        <v>202</v>
      </c>
      <c r="C33" s="17"/>
      <c r="D33" s="17"/>
      <c r="E33" s="17"/>
      <c r="F33" s="17"/>
      <c r="G33" s="17"/>
      <c r="H33" s="1">
        <v>0</v>
      </c>
      <c r="I33" s="1">
        <v>0</v>
      </c>
      <c r="J33" s="1">
        <v>0</v>
      </c>
    </row>
    <row r="34" spans="1:10" ht="52.5" customHeight="1" x14ac:dyDescent="0.25">
      <c r="A34" s="44"/>
      <c r="B34" s="11" t="s">
        <v>0</v>
      </c>
      <c r="C34" s="17"/>
      <c r="D34" s="17"/>
      <c r="E34" s="17"/>
      <c r="F34" s="17"/>
      <c r="G34" s="17"/>
      <c r="H34" s="1">
        <v>0</v>
      </c>
      <c r="I34" s="1">
        <v>0</v>
      </c>
      <c r="J34" s="1">
        <v>0</v>
      </c>
    </row>
    <row r="35" spans="1:10" ht="79.150000000000006" customHeight="1" x14ac:dyDescent="0.25">
      <c r="A35" s="69" t="s">
        <v>18</v>
      </c>
      <c r="B35" s="16" t="s">
        <v>215</v>
      </c>
      <c r="C35" s="17" t="s">
        <v>200</v>
      </c>
      <c r="D35" s="17" t="s">
        <v>78</v>
      </c>
      <c r="E35" s="17" t="s">
        <v>135</v>
      </c>
      <c r="F35" s="17" t="s">
        <v>78</v>
      </c>
      <c r="G35" s="17" t="s">
        <v>195</v>
      </c>
      <c r="H35" s="1">
        <f>H36+H37+H38+H39</f>
        <v>70000</v>
      </c>
      <c r="I35" s="1">
        <f t="shared" ref="I35:J35" si="12">I36+I37+I38+I39</f>
        <v>0</v>
      </c>
      <c r="J35" s="1">
        <f t="shared" si="12"/>
        <v>0</v>
      </c>
    </row>
    <row r="36" spans="1:10" ht="27.75" customHeight="1" x14ac:dyDescent="0.25">
      <c r="A36" s="44"/>
      <c r="B36" s="18" t="s">
        <v>201</v>
      </c>
      <c r="C36" s="17" t="s">
        <v>77</v>
      </c>
      <c r="D36" s="17" t="s">
        <v>78</v>
      </c>
      <c r="E36" s="17" t="s">
        <v>135</v>
      </c>
      <c r="F36" s="17" t="s">
        <v>78</v>
      </c>
      <c r="G36" s="17" t="s">
        <v>195</v>
      </c>
      <c r="H36" s="1">
        <f>70000</f>
        <v>70000</v>
      </c>
      <c r="I36" s="1">
        <v>0</v>
      </c>
      <c r="J36" s="1">
        <v>0</v>
      </c>
    </row>
    <row r="37" spans="1:10" ht="48.75" customHeight="1" x14ac:dyDescent="0.25">
      <c r="A37" s="44"/>
      <c r="B37" s="18" t="s">
        <v>199</v>
      </c>
      <c r="C37" s="17"/>
      <c r="D37" s="17"/>
      <c r="E37" s="17"/>
      <c r="F37" s="17"/>
      <c r="G37" s="17"/>
      <c r="H37" s="1">
        <v>0</v>
      </c>
      <c r="I37" s="1">
        <v>0</v>
      </c>
      <c r="J37" s="1">
        <v>0</v>
      </c>
    </row>
    <row r="38" spans="1:10" ht="46.5" customHeight="1" x14ac:dyDescent="0.25">
      <c r="A38" s="44"/>
      <c r="B38" s="18" t="s">
        <v>202</v>
      </c>
      <c r="C38" s="17"/>
      <c r="D38" s="17"/>
      <c r="E38" s="17"/>
      <c r="F38" s="17"/>
      <c r="G38" s="17"/>
      <c r="H38" s="1">
        <v>0</v>
      </c>
      <c r="I38" s="1">
        <v>0</v>
      </c>
      <c r="J38" s="1">
        <v>0</v>
      </c>
    </row>
    <row r="39" spans="1:10" ht="50.25" customHeight="1" x14ac:dyDescent="0.25">
      <c r="A39" s="44"/>
      <c r="B39" s="11" t="s">
        <v>0</v>
      </c>
      <c r="C39" s="17"/>
      <c r="D39" s="17"/>
      <c r="E39" s="17"/>
      <c r="F39" s="17"/>
      <c r="G39" s="17"/>
      <c r="H39" s="1">
        <v>0</v>
      </c>
      <c r="I39" s="1">
        <v>0</v>
      </c>
      <c r="J39" s="1">
        <v>0</v>
      </c>
    </row>
    <row r="40" spans="1:10" ht="50.25" hidden="1" customHeight="1" x14ac:dyDescent="0.25">
      <c r="A40" s="69" t="s">
        <v>19</v>
      </c>
      <c r="B40" s="16" t="s">
        <v>69</v>
      </c>
      <c r="C40" s="14" t="s">
        <v>200</v>
      </c>
      <c r="D40" s="14" t="s">
        <v>78</v>
      </c>
      <c r="E40" s="14" t="s">
        <v>135</v>
      </c>
      <c r="F40" s="14" t="s">
        <v>78</v>
      </c>
      <c r="G40" s="14" t="s">
        <v>164</v>
      </c>
      <c r="H40" s="1">
        <f>H41+H42+H43+H44</f>
        <v>0</v>
      </c>
      <c r="I40" s="1">
        <f t="shared" ref="I40:J40" si="13">I41+I42+I43+I44</f>
        <v>0</v>
      </c>
      <c r="J40" s="1">
        <f t="shared" si="13"/>
        <v>0</v>
      </c>
    </row>
    <row r="41" spans="1:10" ht="35.450000000000003" hidden="1" customHeight="1" x14ac:dyDescent="0.25">
      <c r="A41" s="44"/>
      <c r="B41" s="18" t="s">
        <v>201</v>
      </c>
      <c r="C41" s="14" t="s">
        <v>77</v>
      </c>
      <c r="D41" s="14" t="s">
        <v>78</v>
      </c>
      <c r="E41" s="14" t="s">
        <v>135</v>
      </c>
      <c r="F41" s="14" t="s">
        <v>78</v>
      </c>
      <c r="G41" s="14" t="s">
        <v>164</v>
      </c>
      <c r="H41" s="1">
        <v>0</v>
      </c>
      <c r="I41" s="1">
        <v>0</v>
      </c>
      <c r="J41" s="1">
        <v>0</v>
      </c>
    </row>
    <row r="42" spans="1:10" ht="47.45" hidden="1" customHeight="1" x14ac:dyDescent="0.25">
      <c r="A42" s="44"/>
      <c r="B42" s="18" t="s">
        <v>199</v>
      </c>
      <c r="C42" s="17"/>
      <c r="D42" s="17"/>
      <c r="E42" s="17"/>
      <c r="F42" s="17"/>
      <c r="G42" s="17"/>
      <c r="H42" s="1">
        <v>0</v>
      </c>
      <c r="I42" s="1">
        <v>0</v>
      </c>
      <c r="J42" s="1">
        <v>0</v>
      </c>
    </row>
    <row r="43" spans="1:10" ht="52.5" hidden="1" customHeight="1" x14ac:dyDescent="0.25">
      <c r="A43" s="44"/>
      <c r="B43" s="18" t="s">
        <v>202</v>
      </c>
      <c r="C43" s="17"/>
      <c r="D43" s="17"/>
      <c r="E43" s="17"/>
      <c r="F43" s="17"/>
      <c r="G43" s="17"/>
      <c r="H43" s="1">
        <v>0</v>
      </c>
      <c r="I43" s="1">
        <v>0</v>
      </c>
      <c r="J43" s="1">
        <v>0</v>
      </c>
    </row>
    <row r="44" spans="1:10" ht="47.45" hidden="1" customHeight="1" x14ac:dyDescent="0.25">
      <c r="A44" s="44"/>
      <c r="B44" s="11" t="s">
        <v>0</v>
      </c>
      <c r="C44" s="17"/>
      <c r="D44" s="17"/>
      <c r="E44" s="17"/>
      <c r="F44" s="17"/>
      <c r="G44" s="17"/>
      <c r="H44" s="1">
        <v>0</v>
      </c>
      <c r="I44" s="1">
        <v>0</v>
      </c>
      <c r="J44" s="1">
        <v>0</v>
      </c>
    </row>
    <row r="45" spans="1:10" ht="54" hidden="1" customHeight="1" thickBot="1" x14ac:dyDescent="0.3">
      <c r="A45" s="68">
        <v>2</v>
      </c>
      <c r="B45" s="16" t="s">
        <v>20</v>
      </c>
      <c r="C45" s="17"/>
      <c r="D45" s="17"/>
      <c r="E45" s="17"/>
      <c r="F45" s="17"/>
      <c r="G45" s="17"/>
      <c r="H45" s="1">
        <f>H52</f>
        <v>0</v>
      </c>
      <c r="I45" s="1">
        <f>I52</f>
        <v>0</v>
      </c>
      <c r="J45" s="1">
        <f t="shared" ref="J45" si="14">J52</f>
        <v>0</v>
      </c>
    </row>
    <row r="46" spans="1:10" ht="54" customHeight="1" x14ac:dyDescent="0.25">
      <c r="A46" s="68"/>
      <c r="B46" s="16" t="s">
        <v>20</v>
      </c>
      <c r="C46" s="17" t="s">
        <v>200</v>
      </c>
      <c r="D46" s="17" t="s">
        <v>78</v>
      </c>
      <c r="E46" s="17" t="s">
        <v>135</v>
      </c>
      <c r="F46" s="17" t="s">
        <v>183</v>
      </c>
      <c r="G46" s="17" t="s">
        <v>200</v>
      </c>
      <c r="H46" s="1">
        <f>H48+H49+H50</f>
        <v>77893</v>
      </c>
      <c r="I46" s="1">
        <f t="shared" ref="I46:J46" si="15">I48+I49+I50</f>
        <v>4656</v>
      </c>
      <c r="J46" s="1">
        <f t="shared" si="15"/>
        <v>4137</v>
      </c>
    </row>
    <row r="47" spans="1:10" ht="54" customHeight="1" x14ac:dyDescent="0.25">
      <c r="A47" s="68"/>
      <c r="B47" s="18" t="s">
        <v>201</v>
      </c>
      <c r="C47" s="17"/>
      <c r="D47" s="17"/>
      <c r="E47" s="17"/>
      <c r="F47" s="17"/>
      <c r="G47" s="17"/>
      <c r="H47" s="1">
        <f>H52</f>
        <v>0</v>
      </c>
      <c r="I47" s="1">
        <f t="shared" ref="I47:J47" si="16">I52</f>
        <v>0</v>
      </c>
      <c r="J47" s="1">
        <f t="shared" si="16"/>
        <v>0</v>
      </c>
    </row>
    <row r="48" spans="1:10" ht="50.25" customHeight="1" x14ac:dyDescent="0.25">
      <c r="A48" s="68"/>
      <c r="B48" s="18" t="s">
        <v>199</v>
      </c>
      <c r="C48" s="17" t="s">
        <v>77</v>
      </c>
      <c r="D48" s="17" t="s">
        <v>78</v>
      </c>
      <c r="E48" s="17" t="s">
        <v>135</v>
      </c>
      <c r="F48" s="17" t="s">
        <v>183</v>
      </c>
      <c r="G48" s="17" t="s">
        <v>200</v>
      </c>
      <c r="H48" s="1">
        <f t="shared" ref="H48" si="17">H53</f>
        <v>77893</v>
      </c>
      <c r="I48" s="1">
        <f t="shared" ref="I48:I50" si="18">I53</f>
        <v>4656</v>
      </c>
      <c r="J48" s="1">
        <f t="shared" ref="J48" si="19">J53</f>
        <v>4137</v>
      </c>
    </row>
    <row r="49" spans="1:11" ht="47.25" customHeight="1" x14ac:dyDescent="0.25">
      <c r="A49" s="68"/>
      <c r="B49" s="18" t="s">
        <v>202</v>
      </c>
      <c r="C49" s="17"/>
      <c r="D49" s="17"/>
      <c r="E49" s="17"/>
      <c r="F49" s="17"/>
      <c r="G49" s="17"/>
      <c r="H49" s="1">
        <f t="shared" ref="H49" si="20">H54</f>
        <v>0</v>
      </c>
      <c r="I49" s="1">
        <f t="shared" si="18"/>
        <v>0</v>
      </c>
      <c r="J49" s="1">
        <f t="shared" ref="J49" si="21">J54</f>
        <v>0</v>
      </c>
    </row>
    <row r="50" spans="1:11" ht="43.5" customHeight="1" x14ac:dyDescent="0.25">
      <c r="A50" s="68"/>
      <c r="B50" s="11" t="s">
        <v>0</v>
      </c>
      <c r="C50" s="17"/>
      <c r="D50" s="17"/>
      <c r="E50" s="17"/>
      <c r="F50" s="17"/>
      <c r="G50" s="17"/>
      <c r="H50" s="1">
        <f t="shared" ref="H50" si="22">H55</f>
        <v>0</v>
      </c>
      <c r="I50" s="1">
        <f t="shared" si="18"/>
        <v>0</v>
      </c>
      <c r="J50" s="1">
        <f t="shared" ref="J50" si="23">J55</f>
        <v>0</v>
      </c>
    </row>
    <row r="51" spans="1:11" ht="104.25" customHeight="1" x14ac:dyDescent="0.25">
      <c r="A51" s="69" t="s">
        <v>21</v>
      </c>
      <c r="B51" s="6" t="s">
        <v>13</v>
      </c>
      <c r="C51" s="17" t="s">
        <v>200</v>
      </c>
      <c r="D51" s="17" t="s">
        <v>78</v>
      </c>
      <c r="E51" s="17" t="s">
        <v>135</v>
      </c>
      <c r="F51" s="17" t="s">
        <v>183</v>
      </c>
      <c r="G51" s="17" t="s">
        <v>83</v>
      </c>
      <c r="H51" s="1">
        <f>H52+H53+H54+H55</f>
        <v>77893</v>
      </c>
      <c r="I51" s="1">
        <f t="shared" ref="I51:J51" si="24">I52+I53+I54+I55</f>
        <v>4656</v>
      </c>
      <c r="J51" s="1">
        <f t="shared" si="24"/>
        <v>4137</v>
      </c>
    </row>
    <row r="52" spans="1:11" ht="39" customHeight="1" x14ac:dyDescent="0.25">
      <c r="A52" s="44"/>
      <c r="B52" s="18" t="s">
        <v>201</v>
      </c>
      <c r="C52" s="17"/>
      <c r="D52" s="17"/>
      <c r="E52" s="17"/>
      <c r="F52" s="17"/>
      <c r="G52" s="17"/>
      <c r="H52" s="1">
        <v>0</v>
      </c>
      <c r="I52" s="1">
        <v>0</v>
      </c>
      <c r="J52" s="1">
        <v>0</v>
      </c>
    </row>
    <row r="53" spans="1:11" ht="44.25" customHeight="1" x14ac:dyDescent="0.25">
      <c r="A53" s="44"/>
      <c r="B53" s="18" t="s">
        <v>199</v>
      </c>
      <c r="C53" s="17" t="s">
        <v>77</v>
      </c>
      <c r="D53" s="17" t="s">
        <v>78</v>
      </c>
      <c r="E53" s="17" t="s">
        <v>135</v>
      </c>
      <c r="F53" s="17" t="s">
        <v>183</v>
      </c>
      <c r="G53" s="17" t="s">
        <v>83</v>
      </c>
      <c r="H53" s="1">
        <v>77893</v>
      </c>
      <c r="I53" s="1">
        <v>4656</v>
      </c>
      <c r="J53" s="1">
        <v>4137</v>
      </c>
    </row>
    <row r="54" spans="1:11" ht="36.75" customHeight="1" x14ac:dyDescent="0.25">
      <c r="A54" s="44"/>
      <c r="B54" s="18" t="s">
        <v>202</v>
      </c>
      <c r="C54" s="17"/>
      <c r="D54" s="17"/>
      <c r="E54" s="17"/>
      <c r="F54" s="17"/>
      <c r="G54" s="17"/>
      <c r="H54" s="1">
        <v>0</v>
      </c>
      <c r="I54" s="1">
        <v>0</v>
      </c>
      <c r="J54" s="1">
        <v>0</v>
      </c>
    </row>
    <row r="55" spans="1:11" ht="39.75" customHeight="1" x14ac:dyDescent="0.25">
      <c r="A55" s="44"/>
      <c r="B55" s="11" t="s">
        <v>0</v>
      </c>
      <c r="C55" s="17"/>
      <c r="D55" s="17"/>
      <c r="E55" s="17"/>
      <c r="F55" s="17"/>
      <c r="G55" s="17"/>
      <c r="H55" s="1">
        <v>0</v>
      </c>
      <c r="I55" s="1">
        <v>0</v>
      </c>
      <c r="J55" s="1">
        <v>0</v>
      </c>
    </row>
    <row r="56" spans="1:11" ht="89.25" customHeight="1" x14ac:dyDescent="0.25">
      <c r="A56" s="68">
        <v>3</v>
      </c>
      <c r="B56" s="19" t="s">
        <v>22</v>
      </c>
      <c r="C56" s="17" t="s">
        <v>200</v>
      </c>
      <c r="D56" s="17" t="s">
        <v>78</v>
      </c>
      <c r="E56" s="17" t="s">
        <v>135</v>
      </c>
      <c r="F56" s="17" t="s">
        <v>185</v>
      </c>
      <c r="G56" s="17" t="s">
        <v>200</v>
      </c>
      <c r="H56" s="1">
        <f>H57+H58+H59+H60</f>
        <v>1305650</v>
      </c>
      <c r="I56" s="1">
        <f t="shared" ref="I56:J56" si="25">I57+I58+I59+I60</f>
        <v>1305650</v>
      </c>
      <c r="J56" s="1">
        <f t="shared" si="25"/>
        <v>1305650</v>
      </c>
    </row>
    <row r="57" spans="1:11" ht="43.9" customHeight="1" x14ac:dyDescent="0.25">
      <c r="A57" s="44"/>
      <c r="B57" s="18" t="s">
        <v>201</v>
      </c>
      <c r="C57" s="17"/>
      <c r="D57" s="17"/>
      <c r="E57" s="17"/>
      <c r="F57" s="17"/>
      <c r="G57" s="17"/>
      <c r="H57" s="1">
        <f>H62+H67+H72</f>
        <v>0</v>
      </c>
      <c r="I57" s="1">
        <f t="shared" ref="I57:J57" si="26">I62+I67+I72</f>
        <v>0</v>
      </c>
      <c r="J57" s="1">
        <f t="shared" si="26"/>
        <v>0</v>
      </c>
    </row>
    <row r="58" spans="1:11" ht="47.25" customHeight="1" x14ac:dyDescent="0.25">
      <c r="A58" s="44"/>
      <c r="B58" s="18" t="s">
        <v>199</v>
      </c>
      <c r="C58" s="17"/>
      <c r="D58" s="17"/>
      <c r="E58" s="17"/>
      <c r="F58" s="17"/>
      <c r="G58" s="17"/>
      <c r="H58" s="1">
        <f>H63+H68+H73</f>
        <v>0</v>
      </c>
      <c r="I58" s="1">
        <f t="shared" ref="I58:J58" si="27">I63+I68+I73</f>
        <v>0</v>
      </c>
      <c r="J58" s="1">
        <f t="shared" si="27"/>
        <v>0</v>
      </c>
    </row>
    <row r="59" spans="1:11" ht="51.75" customHeight="1" x14ac:dyDescent="0.25">
      <c r="A59" s="44"/>
      <c r="B59" s="18" t="s">
        <v>202</v>
      </c>
      <c r="C59" s="17" t="s">
        <v>77</v>
      </c>
      <c r="D59" s="17" t="s">
        <v>78</v>
      </c>
      <c r="E59" s="17" t="s">
        <v>135</v>
      </c>
      <c r="F59" s="17" t="s">
        <v>185</v>
      </c>
      <c r="G59" s="17" t="s">
        <v>200</v>
      </c>
      <c r="H59" s="1">
        <f>H64+H69+H74</f>
        <v>1305650</v>
      </c>
      <c r="I59" s="1">
        <f t="shared" ref="I59:J59" si="28">I64+I69+I74</f>
        <v>1305650</v>
      </c>
      <c r="J59" s="1">
        <f t="shared" si="28"/>
        <v>1305650</v>
      </c>
      <c r="K59" t="s">
        <v>200</v>
      </c>
    </row>
    <row r="60" spans="1:11" ht="48" customHeight="1" x14ac:dyDescent="0.25">
      <c r="A60" s="44"/>
      <c r="B60" s="11" t="s">
        <v>0</v>
      </c>
      <c r="C60" s="17"/>
      <c r="D60" s="17"/>
      <c r="E60" s="17"/>
      <c r="F60" s="17"/>
      <c r="G60" s="17"/>
      <c r="H60" s="1">
        <f>H65+H70+H75</f>
        <v>0</v>
      </c>
      <c r="I60" s="1">
        <f t="shared" ref="I60:J60" si="29">I65+I70+I75</f>
        <v>0</v>
      </c>
      <c r="J60" s="1">
        <f t="shared" si="29"/>
        <v>0</v>
      </c>
    </row>
    <row r="61" spans="1:11" ht="286.14999999999998" customHeight="1" x14ac:dyDescent="0.25">
      <c r="A61" s="69" t="s">
        <v>23</v>
      </c>
      <c r="B61" s="19" t="s">
        <v>192</v>
      </c>
      <c r="C61" s="17" t="s">
        <v>200</v>
      </c>
      <c r="D61" s="17" t="s">
        <v>78</v>
      </c>
      <c r="E61" s="17" t="s">
        <v>135</v>
      </c>
      <c r="F61" s="17" t="s">
        <v>185</v>
      </c>
      <c r="G61" s="17" t="s">
        <v>187</v>
      </c>
      <c r="H61" s="1">
        <f>H62+H63+H64+H65</f>
        <v>783270</v>
      </c>
      <c r="I61" s="1">
        <f t="shared" ref="I61:J61" si="30">I62+I63+I64+I65</f>
        <v>783270</v>
      </c>
      <c r="J61" s="1">
        <f t="shared" si="30"/>
        <v>783270</v>
      </c>
    </row>
    <row r="62" spans="1:11" ht="36" customHeight="1" x14ac:dyDescent="0.25">
      <c r="A62" s="44"/>
      <c r="B62" s="18" t="s">
        <v>201</v>
      </c>
      <c r="C62" s="17"/>
      <c r="D62" s="17"/>
      <c r="E62" s="17"/>
      <c r="F62" s="17"/>
      <c r="G62" s="17"/>
      <c r="H62" s="1">
        <v>0</v>
      </c>
      <c r="I62" s="1">
        <v>0</v>
      </c>
      <c r="J62" s="1">
        <v>0</v>
      </c>
    </row>
    <row r="63" spans="1:11" ht="58.9" customHeight="1" x14ac:dyDescent="0.25">
      <c r="A63" s="44"/>
      <c r="B63" s="18" t="s">
        <v>199</v>
      </c>
      <c r="C63" s="17"/>
      <c r="D63" s="17"/>
      <c r="E63" s="17"/>
      <c r="F63" s="17"/>
      <c r="G63" s="17"/>
      <c r="H63" s="1">
        <v>0</v>
      </c>
      <c r="I63" s="1">
        <v>0</v>
      </c>
      <c r="J63" s="1">
        <v>0</v>
      </c>
    </row>
    <row r="64" spans="1:11" ht="45" customHeight="1" x14ac:dyDescent="0.25">
      <c r="A64" s="44"/>
      <c r="B64" s="18" t="s">
        <v>202</v>
      </c>
      <c r="C64" s="17" t="s">
        <v>77</v>
      </c>
      <c r="D64" s="17" t="s">
        <v>78</v>
      </c>
      <c r="E64" s="17" t="s">
        <v>135</v>
      </c>
      <c r="F64" s="17" t="s">
        <v>185</v>
      </c>
      <c r="G64" s="17" t="s">
        <v>187</v>
      </c>
      <c r="H64" s="1">
        <v>783270</v>
      </c>
      <c r="I64" s="1">
        <v>783270</v>
      </c>
      <c r="J64" s="1">
        <v>783270</v>
      </c>
    </row>
    <row r="65" spans="1:11" ht="51" customHeight="1" x14ac:dyDescent="0.25">
      <c r="A65" s="44"/>
      <c r="B65" s="11" t="s">
        <v>0</v>
      </c>
      <c r="C65" s="17"/>
      <c r="D65" s="17"/>
      <c r="E65" s="17"/>
      <c r="F65" s="17"/>
      <c r="G65" s="17"/>
      <c r="H65" s="1">
        <v>0</v>
      </c>
      <c r="I65" s="1">
        <v>0</v>
      </c>
      <c r="J65" s="1">
        <v>0</v>
      </c>
    </row>
    <row r="66" spans="1:11" ht="260.25" customHeight="1" x14ac:dyDescent="0.25">
      <c r="A66" s="69" t="s">
        <v>190</v>
      </c>
      <c r="B66" s="19" t="s">
        <v>193</v>
      </c>
      <c r="C66" s="17" t="s">
        <v>200</v>
      </c>
      <c r="D66" s="17" t="s">
        <v>78</v>
      </c>
      <c r="E66" s="17" t="s">
        <v>135</v>
      </c>
      <c r="F66" s="17" t="s">
        <v>185</v>
      </c>
      <c r="G66" s="17" t="s">
        <v>188</v>
      </c>
      <c r="H66" s="1">
        <f>H67+H68+H69+H70</f>
        <v>522180</v>
      </c>
      <c r="I66" s="1">
        <f t="shared" ref="I66:J66" si="31">I67+I68+I69+I70</f>
        <v>522180</v>
      </c>
      <c r="J66" s="1">
        <f t="shared" si="31"/>
        <v>522180</v>
      </c>
    </row>
    <row r="67" spans="1:11" ht="51.6" customHeight="1" x14ac:dyDescent="0.25">
      <c r="A67" s="44"/>
      <c r="B67" s="18" t="s">
        <v>201</v>
      </c>
      <c r="C67" s="17"/>
      <c r="D67" s="17"/>
      <c r="E67" s="17"/>
      <c r="F67" s="17"/>
      <c r="G67" s="17"/>
      <c r="H67" s="1">
        <v>0</v>
      </c>
      <c r="I67" s="1">
        <v>0</v>
      </c>
      <c r="J67" s="1">
        <v>0</v>
      </c>
    </row>
    <row r="68" spans="1:11" ht="48.6" customHeight="1" x14ac:dyDescent="0.25">
      <c r="A68" s="44"/>
      <c r="B68" s="18" t="s">
        <v>199</v>
      </c>
      <c r="C68" s="17"/>
      <c r="D68" s="17"/>
      <c r="E68" s="17"/>
      <c r="F68" s="17"/>
      <c r="G68" s="17"/>
      <c r="H68" s="1">
        <v>0</v>
      </c>
      <c r="I68" s="1">
        <v>0</v>
      </c>
      <c r="J68" s="1">
        <v>0</v>
      </c>
    </row>
    <row r="69" spans="1:11" ht="34.15" customHeight="1" x14ac:dyDescent="0.25">
      <c r="A69" s="44"/>
      <c r="B69" s="18" t="s">
        <v>202</v>
      </c>
      <c r="C69" s="17" t="s">
        <v>77</v>
      </c>
      <c r="D69" s="17" t="s">
        <v>78</v>
      </c>
      <c r="E69" s="17" t="s">
        <v>135</v>
      </c>
      <c r="F69" s="17" t="s">
        <v>185</v>
      </c>
      <c r="G69" s="17" t="s">
        <v>188</v>
      </c>
      <c r="H69" s="1">
        <v>522180</v>
      </c>
      <c r="I69" s="1">
        <v>522180</v>
      </c>
      <c r="J69" s="1">
        <v>522180</v>
      </c>
    </row>
    <row r="70" spans="1:11" ht="36.6" customHeight="1" x14ac:dyDescent="0.25">
      <c r="A70" s="44"/>
      <c r="B70" s="11" t="s">
        <v>0</v>
      </c>
      <c r="C70" s="17"/>
      <c r="D70" s="17"/>
      <c r="E70" s="17"/>
      <c r="F70" s="17"/>
      <c r="G70" s="17"/>
      <c r="H70" s="1">
        <v>0</v>
      </c>
      <c r="I70" s="1">
        <v>0</v>
      </c>
      <c r="J70" s="1">
        <v>0</v>
      </c>
    </row>
    <row r="71" spans="1:11" ht="301.89999999999998" customHeight="1" x14ac:dyDescent="0.25">
      <c r="A71" s="69" t="s">
        <v>191</v>
      </c>
      <c r="B71" s="19" t="s">
        <v>194</v>
      </c>
      <c r="C71" s="17" t="s">
        <v>77</v>
      </c>
      <c r="D71" s="17" t="s">
        <v>78</v>
      </c>
      <c r="E71" s="17" t="s">
        <v>135</v>
      </c>
      <c r="F71" s="17" t="s">
        <v>185</v>
      </c>
      <c r="G71" s="17" t="s">
        <v>189</v>
      </c>
      <c r="H71" s="1">
        <f>H72+H73+H74+H75</f>
        <v>200</v>
      </c>
      <c r="I71" s="1">
        <f t="shared" ref="I71:J71" si="32">I72+I73+I74+I75</f>
        <v>200</v>
      </c>
      <c r="J71" s="1">
        <f t="shared" si="32"/>
        <v>200</v>
      </c>
    </row>
    <row r="72" spans="1:11" ht="51.6" customHeight="1" x14ac:dyDescent="0.25">
      <c r="A72" s="44"/>
      <c r="B72" s="18" t="s">
        <v>201</v>
      </c>
      <c r="C72" s="17"/>
      <c r="D72" s="17"/>
      <c r="E72" s="17"/>
      <c r="F72" s="17"/>
      <c r="G72" s="17"/>
      <c r="H72" s="1">
        <v>0</v>
      </c>
      <c r="I72" s="1">
        <v>0</v>
      </c>
      <c r="J72" s="1">
        <v>0</v>
      </c>
    </row>
    <row r="73" spans="1:11" ht="46.9" customHeight="1" x14ac:dyDescent="0.25">
      <c r="A73" s="44"/>
      <c r="B73" s="18" t="s">
        <v>199</v>
      </c>
      <c r="C73" s="17"/>
      <c r="D73" s="17"/>
      <c r="E73" s="17"/>
      <c r="F73" s="17"/>
      <c r="G73" s="17"/>
      <c r="H73" s="1">
        <v>0</v>
      </c>
      <c r="I73" s="1">
        <v>0</v>
      </c>
      <c r="J73" s="1">
        <v>0</v>
      </c>
    </row>
    <row r="74" spans="1:11" ht="45.6" customHeight="1" x14ac:dyDescent="0.25">
      <c r="A74" s="44"/>
      <c r="B74" s="18" t="s">
        <v>202</v>
      </c>
      <c r="C74" s="17" t="s">
        <v>77</v>
      </c>
      <c r="D74" s="17" t="s">
        <v>78</v>
      </c>
      <c r="E74" s="17" t="s">
        <v>135</v>
      </c>
      <c r="F74" s="17" t="s">
        <v>185</v>
      </c>
      <c r="G74" s="17" t="s">
        <v>189</v>
      </c>
      <c r="H74" s="1">
        <v>200</v>
      </c>
      <c r="I74" s="1">
        <v>200</v>
      </c>
      <c r="J74" s="1">
        <v>200</v>
      </c>
    </row>
    <row r="75" spans="1:11" ht="43.15" customHeight="1" x14ac:dyDescent="0.25">
      <c r="A75" s="44"/>
      <c r="B75" s="11" t="s">
        <v>0</v>
      </c>
      <c r="C75" s="17"/>
      <c r="D75" s="17"/>
      <c r="E75" s="17"/>
      <c r="F75" s="17"/>
      <c r="G75" s="17"/>
      <c r="H75" s="1">
        <v>0</v>
      </c>
      <c r="I75" s="1">
        <v>0</v>
      </c>
      <c r="J75" s="1">
        <v>0</v>
      </c>
    </row>
    <row r="76" spans="1:11" ht="73.150000000000006" customHeight="1" x14ac:dyDescent="0.25">
      <c r="A76" s="57">
        <v>4</v>
      </c>
      <c r="B76" s="19" t="s">
        <v>24</v>
      </c>
      <c r="C76" s="20" t="s">
        <v>200</v>
      </c>
      <c r="D76" s="20" t="s">
        <v>78</v>
      </c>
      <c r="E76" s="20" t="s">
        <v>135</v>
      </c>
      <c r="F76" s="20" t="s">
        <v>184</v>
      </c>
      <c r="G76" s="20" t="s">
        <v>200</v>
      </c>
      <c r="H76" s="1">
        <f>H77+H78+H79+H80</f>
        <v>950967</v>
      </c>
      <c r="I76" s="1">
        <f t="shared" ref="I76:J76" si="33">I77+I78+I79+I80</f>
        <v>981753</v>
      </c>
      <c r="J76" s="1">
        <f t="shared" si="33"/>
        <v>1015107</v>
      </c>
      <c r="K76" t="s">
        <v>200</v>
      </c>
    </row>
    <row r="77" spans="1:11" ht="41.25" customHeight="1" x14ac:dyDescent="0.25">
      <c r="A77" s="44"/>
      <c r="B77" s="18" t="s">
        <v>201</v>
      </c>
      <c r="C77" s="20"/>
      <c r="D77" s="20"/>
      <c r="E77" s="20"/>
      <c r="F77" s="20"/>
      <c r="G77" s="20"/>
      <c r="H77" s="3">
        <f t="shared" ref="H77:I80" si="34">H82</f>
        <v>0</v>
      </c>
      <c r="I77" s="3">
        <f t="shared" si="34"/>
        <v>0</v>
      </c>
      <c r="J77" s="3">
        <f t="shared" ref="J77" si="35">J82</f>
        <v>0</v>
      </c>
    </row>
    <row r="78" spans="1:11" ht="55.5" customHeight="1" x14ac:dyDescent="0.25">
      <c r="A78" s="44"/>
      <c r="B78" s="18" t="s">
        <v>199</v>
      </c>
      <c r="C78" s="20" t="s">
        <v>77</v>
      </c>
      <c r="D78" s="20" t="s">
        <v>78</v>
      </c>
      <c r="E78" s="20" t="s">
        <v>135</v>
      </c>
      <c r="F78" s="20" t="s">
        <v>184</v>
      </c>
      <c r="G78" s="20" t="s">
        <v>200</v>
      </c>
      <c r="H78" s="3">
        <f t="shared" ref="H78" si="36">H83</f>
        <v>950967</v>
      </c>
      <c r="I78" s="3">
        <f t="shared" si="34"/>
        <v>981753</v>
      </c>
      <c r="J78" s="3">
        <f t="shared" ref="J78" si="37">J83</f>
        <v>1015107</v>
      </c>
    </row>
    <row r="79" spans="1:11" ht="45" customHeight="1" x14ac:dyDescent="0.25">
      <c r="A79" s="44"/>
      <c r="B79" s="18" t="s">
        <v>202</v>
      </c>
      <c r="C79" s="20"/>
      <c r="D79" s="20"/>
      <c r="E79" s="20"/>
      <c r="F79" s="20"/>
      <c r="G79" s="20"/>
      <c r="H79" s="3">
        <f t="shared" ref="H79" si="38">H84</f>
        <v>0</v>
      </c>
      <c r="I79" s="3">
        <f t="shared" si="34"/>
        <v>0</v>
      </c>
      <c r="J79" s="3">
        <f t="shared" ref="J79" si="39">J84</f>
        <v>0</v>
      </c>
    </row>
    <row r="80" spans="1:11" ht="41.25" customHeight="1" x14ac:dyDescent="0.25">
      <c r="A80" s="44"/>
      <c r="B80" s="11" t="s">
        <v>0</v>
      </c>
      <c r="C80" s="20"/>
      <c r="D80" s="20"/>
      <c r="E80" s="20"/>
      <c r="F80" s="20"/>
      <c r="G80" s="20"/>
      <c r="H80" s="3">
        <f t="shared" ref="H80" si="40">H85</f>
        <v>0</v>
      </c>
      <c r="I80" s="3">
        <f t="shared" si="34"/>
        <v>0</v>
      </c>
      <c r="J80" s="3">
        <f t="shared" ref="J80" si="41">J85</f>
        <v>0</v>
      </c>
    </row>
    <row r="81" spans="1:11" ht="84" customHeight="1" x14ac:dyDescent="0.25">
      <c r="A81" s="43" t="s">
        <v>25</v>
      </c>
      <c r="B81" s="21" t="s">
        <v>172</v>
      </c>
      <c r="C81" s="20" t="s">
        <v>200</v>
      </c>
      <c r="D81" s="20" t="s">
        <v>78</v>
      </c>
      <c r="E81" s="20" t="s">
        <v>135</v>
      </c>
      <c r="F81" s="20" t="s">
        <v>184</v>
      </c>
      <c r="G81" s="20" t="s">
        <v>86</v>
      </c>
      <c r="H81" s="3">
        <f>H82+H83+H84+H85</f>
        <v>950967</v>
      </c>
      <c r="I81" s="3">
        <f t="shared" ref="I81:J81" si="42">I82+I83+I84+I85</f>
        <v>981753</v>
      </c>
      <c r="J81" s="3">
        <f t="shared" si="42"/>
        <v>1015107</v>
      </c>
    </row>
    <row r="82" spans="1:11" ht="23.25" customHeight="1" x14ac:dyDescent="0.25">
      <c r="A82" s="44"/>
      <c r="B82" s="18" t="s">
        <v>201</v>
      </c>
      <c r="C82" s="20"/>
      <c r="D82" s="20"/>
      <c r="E82" s="20"/>
      <c r="F82" s="20"/>
      <c r="G82" s="20"/>
      <c r="H82" s="3">
        <v>0</v>
      </c>
      <c r="I82" s="3">
        <v>0</v>
      </c>
      <c r="J82" s="3">
        <v>0</v>
      </c>
    </row>
    <row r="83" spans="1:11" ht="45" customHeight="1" x14ac:dyDescent="0.25">
      <c r="A83" s="44"/>
      <c r="B83" s="18" t="s">
        <v>199</v>
      </c>
      <c r="C83" s="20" t="s">
        <v>77</v>
      </c>
      <c r="D83" s="20" t="s">
        <v>78</v>
      </c>
      <c r="E83" s="20" t="s">
        <v>135</v>
      </c>
      <c r="F83" s="20" t="s">
        <v>184</v>
      </c>
      <c r="G83" s="20" t="s">
        <v>86</v>
      </c>
      <c r="H83" s="3">
        <v>950967</v>
      </c>
      <c r="I83" s="3">
        <v>981753</v>
      </c>
      <c r="J83" s="3">
        <v>1015107</v>
      </c>
    </row>
    <row r="84" spans="1:11" ht="45" customHeight="1" x14ac:dyDescent="0.25">
      <c r="A84" s="44"/>
      <c r="B84" s="18" t="s">
        <v>202</v>
      </c>
      <c r="C84" s="20"/>
      <c r="D84" s="20"/>
      <c r="E84" s="20"/>
      <c r="F84" s="20"/>
      <c r="G84" s="20"/>
      <c r="H84" s="3">
        <v>0</v>
      </c>
      <c r="I84" s="3">
        <v>0</v>
      </c>
      <c r="J84" s="3">
        <v>0</v>
      </c>
    </row>
    <row r="85" spans="1:11" ht="41.25" customHeight="1" x14ac:dyDescent="0.25">
      <c r="A85" s="44"/>
      <c r="B85" s="11" t="s">
        <v>0</v>
      </c>
      <c r="C85" s="20"/>
      <c r="D85" s="20"/>
      <c r="E85" s="20"/>
      <c r="F85" s="20"/>
      <c r="G85" s="20"/>
      <c r="H85" s="3">
        <v>0</v>
      </c>
      <c r="I85" s="3">
        <v>0</v>
      </c>
      <c r="J85" s="3">
        <v>0</v>
      </c>
    </row>
    <row r="86" spans="1:11" ht="96" customHeight="1" x14ac:dyDescent="0.25">
      <c r="A86" s="57">
        <v>5</v>
      </c>
      <c r="B86" s="21" t="s">
        <v>26</v>
      </c>
      <c r="C86" s="20" t="s">
        <v>200</v>
      </c>
      <c r="D86" s="20" t="s">
        <v>78</v>
      </c>
      <c r="E86" s="20" t="s">
        <v>135</v>
      </c>
      <c r="F86" s="20" t="s">
        <v>173</v>
      </c>
      <c r="G86" s="20" t="s">
        <v>200</v>
      </c>
      <c r="H86" s="3">
        <f>H87+H88+H89+H90</f>
        <v>4155495</v>
      </c>
      <c r="I86" s="3">
        <f t="shared" ref="I86:J86" si="43">I87+I88+I89+I90</f>
        <v>3855495</v>
      </c>
      <c r="J86" s="3">
        <f t="shared" si="43"/>
        <v>3855495</v>
      </c>
      <c r="K86" t="s">
        <v>200</v>
      </c>
    </row>
    <row r="87" spans="1:11" ht="24.75" customHeight="1" x14ac:dyDescent="0.25">
      <c r="A87" s="44"/>
      <c r="B87" s="18" t="s">
        <v>201</v>
      </c>
      <c r="C87" s="20" t="s">
        <v>77</v>
      </c>
      <c r="D87" s="20" t="s">
        <v>78</v>
      </c>
      <c r="E87" s="20" t="s">
        <v>135</v>
      </c>
      <c r="F87" s="20" t="s">
        <v>173</v>
      </c>
      <c r="G87" s="20" t="s">
        <v>200</v>
      </c>
      <c r="H87" s="3">
        <f>H92+H97</f>
        <v>4155495</v>
      </c>
      <c r="I87" s="3">
        <f t="shared" ref="I87:J87" si="44">I92+I97</f>
        <v>3855495</v>
      </c>
      <c r="J87" s="3">
        <f t="shared" si="44"/>
        <v>3855495</v>
      </c>
    </row>
    <row r="88" spans="1:11" ht="49.5" customHeight="1" x14ac:dyDescent="0.25">
      <c r="A88" s="44"/>
      <c r="B88" s="18" t="s">
        <v>199</v>
      </c>
      <c r="C88" s="20"/>
      <c r="D88" s="20"/>
      <c r="E88" s="20"/>
      <c r="F88" s="20"/>
      <c r="G88" s="20"/>
      <c r="H88" s="3">
        <f>H93+H98</f>
        <v>0</v>
      </c>
      <c r="I88" s="3">
        <f t="shared" ref="I88:J88" si="45">I93+I98</f>
        <v>0</v>
      </c>
      <c r="J88" s="3">
        <f t="shared" si="45"/>
        <v>0</v>
      </c>
    </row>
    <row r="89" spans="1:11" ht="47.25" customHeight="1" x14ac:dyDescent="0.25">
      <c r="A89" s="44"/>
      <c r="B89" s="18" t="s">
        <v>202</v>
      </c>
      <c r="C89" s="20"/>
      <c r="D89" s="20"/>
      <c r="E89" s="20"/>
      <c r="F89" s="20"/>
      <c r="G89" s="20"/>
      <c r="H89" s="3">
        <f>H94+H99</f>
        <v>0</v>
      </c>
      <c r="I89" s="3">
        <f t="shared" ref="I89:J89" si="46">I94+I99</f>
        <v>0</v>
      </c>
      <c r="J89" s="3">
        <f t="shared" si="46"/>
        <v>0</v>
      </c>
    </row>
    <row r="90" spans="1:11" ht="45.75" customHeight="1" x14ac:dyDescent="0.25">
      <c r="A90" s="44"/>
      <c r="B90" s="11" t="s">
        <v>0</v>
      </c>
      <c r="C90" s="20"/>
      <c r="D90" s="20"/>
      <c r="E90" s="20"/>
      <c r="F90" s="20"/>
      <c r="G90" s="20"/>
      <c r="H90" s="3">
        <f>H95+H100</f>
        <v>0</v>
      </c>
      <c r="I90" s="3">
        <f t="shared" ref="I90:J90" si="47">I95+I100</f>
        <v>0</v>
      </c>
      <c r="J90" s="3">
        <f t="shared" si="47"/>
        <v>0</v>
      </c>
    </row>
    <row r="91" spans="1:11" ht="45.75" customHeight="1" x14ac:dyDescent="0.25">
      <c r="A91" s="43" t="s">
        <v>27</v>
      </c>
      <c r="B91" s="21" t="s">
        <v>55</v>
      </c>
      <c r="C91" s="20" t="s">
        <v>200</v>
      </c>
      <c r="D91" s="20" t="s">
        <v>78</v>
      </c>
      <c r="E91" s="20" t="s">
        <v>135</v>
      </c>
      <c r="F91" s="20" t="s">
        <v>173</v>
      </c>
      <c r="G91" s="20" t="s">
        <v>110</v>
      </c>
      <c r="H91" s="3">
        <f>H92+H93+H94+H95</f>
        <v>4065995</v>
      </c>
      <c r="I91" s="3">
        <f t="shared" ref="I91:J91" si="48">I92+I93+I94+I95</f>
        <v>3765995</v>
      </c>
      <c r="J91" s="3">
        <f t="shared" si="48"/>
        <v>3765995</v>
      </c>
    </row>
    <row r="92" spans="1:11" ht="24.75" customHeight="1" x14ac:dyDescent="0.25">
      <c r="A92" s="44"/>
      <c r="B92" s="18" t="s">
        <v>201</v>
      </c>
      <c r="C92" s="20" t="s">
        <v>77</v>
      </c>
      <c r="D92" s="20" t="s">
        <v>78</v>
      </c>
      <c r="E92" s="20" t="s">
        <v>135</v>
      </c>
      <c r="F92" s="20" t="s">
        <v>173</v>
      </c>
      <c r="G92" s="20" t="s">
        <v>110</v>
      </c>
      <c r="H92" s="3">
        <f>3765995+300000</f>
        <v>4065995</v>
      </c>
      <c r="I92" s="3">
        <v>3765995</v>
      </c>
      <c r="J92" s="3">
        <v>3765995</v>
      </c>
    </row>
    <row r="93" spans="1:11" ht="45" customHeight="1" x14ac:dyDescent="0.25">
      <c r="A93" s="44"/>
      <c r="B93" s="18" t="s">
        <v>199</v>
      </c>
      <c r="C93" s="20"/>
      <c r="D93" s="20"/>
      <c r="E93" s="20"/>
      <c r="F93" s="20"/>
      <c r="G93" s="20"/>
      <c r="H93" s="3">
        <v>0</v>
      </c>
      <c r="I93" s="3">
        <v>0</v>
      </c>
      <c r="J93" s="3">
        <v>0</v>
      </c>
    </row>
    <row r="94" spans="1:11" ht="45" customHeight="1" x14ac:dyDescent="0.25">
      <c r="A94" s="44"/>
      <c r="B94" s="18" t="s">
        <v>202</v>
      </c>
      <c r="C94" s="20"/>
      <c r="D94" s="20"/>
      <c r="E94" s="20"/>
      <c r="F94" s="20"/>
      <c r="G94" s="20"/>
      <c r="H94" s="3">
        <v>0</v>
      </c>
      <c r="I94" s="3">
        <v>0</v>
      </c>
      <c r="J94" s="3">
        <v>0</v>
      </c>
    </row>
    <row r="95" spans="1:11" ht="45" customHeight="1" x14ac:dyDescent="0.25">
      <c r="A95" s="44"/>
      <c r="B95" s="11" t="s">
        <v>0</v>
      </c>
      <c r="C95" s="20"/>
      <c r="D95" s="20"/>
      <c r="E95" s="20"/>
      <c r="F95" s="20"/>
      <c r="G95" s="20"/>
      <c r="H95" s="3">
        <v>0</v>
      </c>
      <c r="I95" s="3">
        <v>0</v>
      </c>
      <c r="J95" s="3">
        <v>0</v>
      </c>
    </row>
    <row r="96" spans="1:11" ht="72.75" customHeight="1" x14ac:dyDescent="0.25">
      <c r="A96" s="43" t="s">
        <v>112</v>
      </c>
      <c r="B96" s="21" t="s">
        <v>113</v>
      </c>
      <c r="C96" s="20" t="s">
        <v>200</v>
      </c>
      <c r="D96" s="20" t="s">
        <v>78</v>
      </c>
      <c r="E96" s="20" t="s">
        <v>135</v>
      </c>
      <c r="F96" s="20" t="s">
        <v>173</v>
      </c>
      <c r="G96" s="20" t="s">
        <v>111</v>
      </c>
      <c r="H96" s="3">
        <f>H97+H98+H99+H100</f>
        <v>89500</v>
      </c>
      <c r="I96" s="3">
        <f t="shared" ref="I96:J96" si="49">I97+I98+I99+I100</f>
        <v>89500</v>
      </c>
      <c r="J96" s="3">
        <f t="shared" si="49"/>
        <v>89500</v>
      </c>
    </row>
    <row r="97" spans="1:11" ht="26.25" customHeight="1" x14ac:dyDescent="0.25">
      <c r="A97" s="44"/>
      <c r="B97" s="18" t="s">
        <v>201</v>
      </c>
      <c r="C97" s="20" t="s">
        <v>77</v>
      </c>
      <c r="D97" s="20" t="s">
        <v>78</v>
      </c>
      <c r="E97" s="20" t="s">
        <v>135</v>
      </c>
      <c r="F97" s="20" t="s">
        <v>173</v>
      </c>
      <c r="G97" s="20" t="s">
        <v>111</v>
      </c>
      <c r="H97" s="3">
        <v>89500</v>
      </c>
      <c r="I97" s="3">
        <v>89500</v>
      </c>
      <c r="J97" s="3">
        <v>89500</v>
      </c>
    </row>
    <row r="98" spans="1:11" ht="52.5" customHeight="1" x14ac:dyDescent="0.25">
      <c r="A98" s="44"/>
      <c r="B98" s="18" t="s">
        <v>199</v>
      </c>
      <c r="C98" s="20"/>
      <c r="D98" s="20"/>
      <c r="E98" s="20"/>
      <c r="F98" s="20"/>
      <c r="G98" s="20"/>
      <c r="H98" s="3">
        <v>0</v>
      </c>
      <c r="I98" s="3">
        <v>0</v>
      </c>
      <c r="J98" s="3">
        <v>0</v>
      </c>
    </row>
    <row r="99" spans="1:11" ht="46.5" customHeight="1" x14ac:dyDescent="0.25">
      <c r="A99" s="44"/>
      <c r="B99" s="18" t="s">
        <v>202</v>
      </c>
      <c r="C99" s="20"/>
      <c r="D99" s="20"/>
      <c r="E99" s="20"/>
      <c r="F99" s="20"/>
      <c r="G99" s="20"/>
      <c r="H99" s="3">
        <v>0</v>
      </c>
      <c r="I99" s="3">
        <v>0</v>
      </c>
      <c r="J99" s="3">
        <v>0</v>
      </c>
    </row>
    <row r="100" spans="1:11" ht="52.5" customHeight="1" x14ac:dyDescent="0.25">
      <c r="A100" s="44"/>
      <c r="B100" s="11" t="s">
        <v>0</v>
      </c>
      <c r="C100" s="20"/>
      <c r="D100" s="20"/>
      <c r="E100" s="20"/>
      <c r="F100" s="20"/>
      <c r="G100" s="20"/>
      <c r="H100" s="3">
        <v>0</v>
      </c>
      <c r="I100" s="3">
        <v>0</v>
      </c>
      <c r="J100" s="3">
        <v>0</v>
      </c>
    </row>
    <row r="101" spans="1:11" ht="52.5" customHeight="1" x14ac:dyDescent="0.25">
      <c r="A101" s="57">
        <v>6</v>
      </c>
      <c r="B101" s="21" t="s">
        <v>29</v>
      </c>
      <c r="C101" s="20" t="s">
        <v>200</v>
      </c>
      <c r="D101" s="20" t="s">
        <v>78</v>
      </c>
      <c r="E101" s="20" t="s">
        <v>135</v>
      </c>
      <c r="F101" s="20" t="s">
        <v>186</v>
      </c>
      <c r="G101" s="20" t="s">
        <v>200</v>
      </c>
      <c r="H101" s="3">
        <f>H102+H103+H104+H105</f>
        <v>492441.22</v>
      </c>
      <c r="I101" s="3">
        <f t="shared" ref="I101:J101" si="50">I102+I103+I104+I105</f>
        <v>492441.22</v>
      </c>
      <c r="J101" s="3">
        <f t="shared" si="50"/>
        <v>492441.22</v>
      </c>
      <c r="K101" t="s">
        <v>200</v>
      </c>
    </row>
    <row r="102" spans="1:11" ht="29.25" customHeight="1" x14ac:dyDescent="0.25">
      <c r="A102" s="44"/>
      <c r="B102" s="18" t="s">
        <v>201</v>
      </c>
      <c r="C102" s="20"/>
      <c r="D102" s="20"/>
      <c r="E102" s="20"/>
      <c r="F102" s="20"/>
      <c r="G102" s="20"/>
      <c r="H102" s="3">
        <f t="shared" ref="H102:I105" si="51">H107</f>
        <v>0</v>
      </c>
      <c r="I102" s="3">
        <f t="shared" si="51"/>
        <v>0</v>
      </c>
      <c r="J102" s="3">
        <f t="shared" ref="J102" si="52">J107</f>
        <v>0</v>
      </c>
    </row>
    <row r="103" spans="1:11" ht="59.25" customHeight="1" x14ac:dyDescent="0.25">
      <c r="A103" s="44"/>
      <c r="B103" s="18" t="s">
        <v>199</v>
      </c>
      <c r="C103" s="20"/>
      <c r="D103" s="20"/>
      <c r="E103" s="20"/>
      <c r="F103" s="20"/>
      <c r="G103" s="20"/>
      <c r="H103" s="3">
        <f t="shared" ref="H103" si="53">H108</f>
        <v>0</v>
      </c>
      <c r="I103" s="3">
        <f t="shared" si="51"/>
        <v>0</v>
      </c>
      <c r="J103" s="3">
        <f t="shared" ref="J103" si="54">J108</f>
        <v>0</v>
      </c>
    </row>
    <row r="104" spans="1:11" ht="54" customHeight="1" x14ac:dyDescent="0.25">
      <c r="A104" s="44"/>
      <c r="B104" s="18" t="s">
        <v>202</v>
      </c>
      <c r="C104" s="20" t="s">
        <v>77</v>
      </c>
      <c r="D104" s="20" t="s">
        <v>78</v>
      </c>
      <c r="E104" s="20" t="s">
        <v>135</v>
      </c>
      <c r="F104" s="20" t="s">
        <v>186</v>
      </c>
      <c r="G104" s="20" t="s">
        <v>200</v>
      </c>
      <c r="H104" s="3">
        <f t="shared" ref="H104" si="55">H109</f>
        <v>492441.22</v>
      </c>
      <c r="I104" s="3">
        <f t="shared" si="51"/>
        <v>492441.22</v>
      </c>
      <c r="J104" s="3">
        <f t="shared" ref="J104" si="56">J109</f>
        <v>492441.22</v>
      </c>
    </row>
    <row r="105" spans="1:11" ht="49.5" customHeight="1" x14ac:dyDescent="0.25">
      <c r="A105" s="44"/>
      <c r="B105" s="11" t="s">
        <v>0</v>
      </c>
      <c r="C105" s="20"/>
      <c r="D105" s="20"/>
      <c r="E105" s="20"/>
      <c r="F105" s="20"/>
      <c r="G105" s="20"/>
      <c r="H105" s="3">
        <f t="shared" ref="H105" si="57">H110</f>
        <v>0</v>
      </c>
      <c r="I105" s="3">
        <f t="shared" si="51"/>
        <v>0</v>
      </c>
      <c r="J105" s="3">
        <f t="shared" ref="J105" si="58">J110</f>
        <v>0</v>
      </c>
    </row>
    <row r="106" spans="1:11" ht="198.75" customHeight="1" x14ac:dyDescent="0.25">
      <c r="A106" s="43" t="s">
        <v>28</v>
      </c>
      <c r="B106" s="21" t="s">
        <v>163</v>
      </c>
      <c r="C106" s="20" t="s">
        <v>200</v>
      </c>
      <c r="D106" s="20" t="s">
        <v>78</v>
      </c>
      <c r="E106" s="20" t="s">
        <v>135</v>
      </c>
      <c r="F106" s="20" t="s">
        <v>186</v>
      </c>
      <c r="G106" s="20" t="s">
        <v>87</v>
      </c>
      <c r="H106" s="3">
        <f>H107+H108+H109+H110</f>
        <v>492441.22</v>
      </c>
      <c r="I106" s="3">
        <f t="shared" ref="I106:J106" si="59">I107+I108+I109+I110</f>
        <v>492441.22</v>
      </c>
      <c r="J106" s="3">
        <f t="shared" si="59"/>
        <v>492441.22</v>
      </c>
    </row>
    <row r="107" spans="1:11" ht="29.25" customHeight="1" x14ac:dyDescent="0.25">
      <c r="A107" s="44"/>
      <c r="B107" s="18" t="s">
        <v>201</v>
      </c>
      <c r="C107" s="20"/>
      <c r="D107" s="20"/>
      <c r="E107" s="20"/>
      <c r="F107" s="20"/>
      <c r="G107" s="20"/>
      <c r="H107" s="3">
        <v>0</v>
      </c>
      <c r="I107" s="3">
        <v>0</v>
      </c>
      <c r="J107" s="3">
        <v>0</v>
      </c>
    </row>
    <row r="108" spans="1:11" ht="48.75" customHeight="1" x14ac:dyDescent="0.25">
      <c r="A108" s="44"/>
      <c r="B108" s="18" t="s">
        <v>199</v>
      </c>
      <c r="C108" s="20"/>
      <c r="D108" s="20"/>
      <c r="E108" s="20"/>
      <c r="F108" s="20"/>
      <c r="G108" s="20"/>
      <c r="H108" s="3">
        <v>0</v>
      </c>
      <c r="I108" s="3">
        <v>0</v>
      </c>
      <c r="J108" s="3">
        <v>0</v>
      </c>
    </row>
    <row r="109" spans="1:11" ht="51" customHeight="1" x14ac:dyDescent="0.25">
      <c r="A109" s="44"/>
      <c r="B109" s="18" t="s">
        <v>202</v>
      </c>
      <c r="C109" s="20" t="s">
        <v>77</v>
      </c>
      <c r="D109" s="20" t="s">
        <v>78</v>
      </c>
      <c r="E109" s="20" t="s">
        <v>135</v>
      </c>
      <c r="F109" s="20" t="s">
        <v>186</v>
      </c>
      <c r="G109" s="20" t="s">
        <v>87</v>
      </c>
      <c r="H109" s="3">
        <v>492441.22</v>
      </c>
      <c r="I109" s="3">
        <v>492441.22</v>
      </c>
      <c r="J109" s="3">
        <v>492441.22</v>
      </c>
    </row>
    <row r="110" spans="1:11" ht="51" customHeight="1" x14ac:dyDescent="0.25">
      <c r="A110" s="44"/>
      <c r="B110" s="11" t="s">
        <v>0</v>
      </c>
      <c r="C110" s="20"/>
      <c r="D110" s="20"/>
      <c r="E110" s="20"/>
      <c r="F110" s="20"/>
      <c r="G110" s="20"/>
      <c r="H110" s="3">
        <v>0</v>
      </c>
      <c r="I110" s="3">
        <v>0</v>
      </c>
      <c r="J110" s="3">
        <v>0</v>
      </c>
    </row>
    <row r="111" spans="1:11" ht="101.25" customHeight="1" x14ac:dyDescent="0.25">
      <c r="A111" s="57">
        <v>7</v>
      </c>
      <c r="B111" s="21" t="s">
        <v>40</v>
      </c>
      <c r="C111" s="20" t="s">
        <v>200</v>
      </c>
      <c r="D111" s="20" t="s">
        <v>78</v>
      </c>
      <c r="E111" s="20" t="s">
        <v>135</v>
      </c>
      <c r="F111" s="20" t="s">
        <v>177</v>
      </c>
      <c r="G111" s="20" t="s">
        <v>200</v>
      </c>
      <c r="H111" s="3">
        <f>H112+H113+H114+H115</f>
        <v>261090</v>
      </c>
      <c r="I111" s="3">
        <f t="shared" ref="I111:J111" si="60">I112+I113+I114+I115</f>
        <v>261090</v>
      </c>
      <c r="J111" s="3">
        <f t="shared" si="60"/>
        <v>261090</v>
      </c>
    </row>
    <row r="112" spans="1:11" ht="36" customHeight="1" x14ac:dyDescent="0.25">
      <c r="A112" s="44"/>
      <c r="B112" s="18" t="s">
        <v>201</v>
      </c>
      <c r="C112" s="20"/>
      <c r="D112" s="20"/>
      <c r="E112" s="20"/>
      <c r="F112" s="20"/>
      <c r="G112" s="20"/>
      <c r="H112" s="3">
        <f>H117</f>
        <v>0</v>
      </c>
      <c r="I112" s="3">
        <f t="shared" ref="I112:J112" si="61">I117</f>
        <v>0</v>
      </c>
      <c r="J112" s="3">
        <f t="shared" si="61"/>
        <v>0</v>
      </c>
    </row>
    <row r="113" spans="1:10" ht="46.5" customHeight="1" x14ac:dyDescent="0.25">
      <c r="A113" s="44"/>
      <c r="B113" s="18" t="s">
        <v>199</v>
      </c>
      <c r="C113" s="20"/>
      <c r="D113" s="20"/>
      <c r="E113" s="20"/>
      <c r="F113" s="20"/>
      <c r="G113" s="20"/>
      <c r="H113" s="3">
        <f>H118</f>
        <v>0</v>
      </c>
      <c r="I113" s="3">
        <f t="shared" ref="I113:J113" si="62">I118</f>
        <v>0</v>
      </c>
      <c r="J113" s="3">
        <f t="shared" si="62"/>
        <v>0</v>
      </c>
    </row>
    <row r="114" spans="1:10" ht="48.75" customHeight="1" x14ac:dyDescent="0.25">
      <c r="A114" s="44"/>
      <c r="B114" s="18" t="s">
        <v>202</v>
      </c>
      <c r="C114" s="20" t="s">
        <v>77</v>
      </c>
      <c r="D114" s="20" t="s">
        <v>78</v>
      </c>
      <c r="E114" s="20" t="s">
        <v>135</v>
      </c>
      <c r="F114" s="20" t="s">
        <v>177</v>
      </c>
      <c r="G114" s="20" t="s">
        <v>200</v>
      </c>
      <c r="H114" s="3">
        <f>H119</f>
        <v>261090</v>
      </c>
      <c r="I114" s="3">
        <f t="shared" ref="I114:J114" si="63">I119</f>
        <v>261090</v>
      </c>
      <c r="J114" s="3">
        <f t="shared" si="63"/>
        <v>261090</v>
      </c>
    </row>
    <row r="115" spans="1:10" ht="45.75" customHeight="1" x14ac:dyDescent="0.25">
      <c r="A115" s="44"/>
      <c r="B115" s="11" t="s">
        <v>0</v>
      </c>
      <c r="C115" s="20"/>
      <c r="D115" s="20"/>
      <c r="E115" s="20"/>
      <c r="F115" s="20"/>
      <c r="G115" s="20"/>
      <c r="H115" s="3">
        <f>H120</f>
        <v>0</v>
      </c>
      <c r="I115" s="3">
        <f t="shared" ref="I115:J115" si="64">I120</f>
        <v>0</v>
      </c>
      <c r="J115" s="3">
        <f t="shared" si="64"/>
        <v>0</v>
      </c>
    </row>
    <row r="116" spans="1:10" ht="85.5" customHeight="1" x14ac:dyDescent="0.25">
      <c r="A116" s="43" t="s">
        <v>30</v>
      </c>
      <c r="B116" s="21" t="s">
        <v>12</v>
      </c>
      <c r="C116" s="20" t="s">
        <v>200</v>
      </c>
      <c r="D116" s="20" t="s">
        <v>78</v>
      </c>
      <c r="E116" s="20" t="s">
        <v>135</v>
      </c>
      <c r="F116" s="20" t="s">
        <v>177</v>
      </c>
      <c r="G116" s="20" t="s">
        <v>99</v>
      </c>
      <c r="H116" s="3">
        <f>H117+H118+H119+H120</f>
        <v>261090</v>
      </c>
      <c r="I116" s="3">
        <f t="shared" ref="I116:J116" si="65">I117+I118+I119+I120</f>
        <v>261090</v>
      </c>
      <c r="J116" s="3">
        <f t="shared" si="65"/>
        <v>261090</v>
      </c>
    </row>
    <row r="117" spans="1:10" ht="27" customHeight="1" x14ac:dyDescent="0.25">
      <c r="A117" s="44"/>
      <c r="B117" s="18" t="s">
        <v>201</v>
      </c>
      <c r="C117" s="20"/>
      <c r="D117" s="20"/>
      <c r="E117" s="20"/>
      <c r="F117" s="20"/>
      <c r="G117" s="20"/>
      <c r="H117" s="3">
        <v>0</v>
      </c>
      <c r="I117" s="3">
        <v>0</v>
      </c>
      <c r="J117" s="3">
        <v>0</v>
      </c>
    </row>
    <row r="118" spans="1:10" ht="46.5" customHeight="1" x14ac:dyDescent="0.25">
      <c r="A118" s="44"/>
      <c r="B118" s="18" t="s">
        <v>199</v>
      </c>
      <c r="C118" s="20"/>
      <c r="D118" s="20"/>
      <c r="E118" s="20"/>
      <c r="F118" s="20"/>
      <c r="G118" s="20"/>
      <c r="H118" s="3">
        <v>0</v>
      </c>
      <c r="I118" s="3">
        <v>0</v>
      </c>
      <c r="J118" s="3">
        <v>0</v>
      </c>
    </row>
    <row r="119" spans="1:10" ht="50.25" customHeight="1" x14ac:dyDescent="0.25">
      <c r="A119" s="44"/>
      <c r="B119" s="18" t="s">
        <v>202</v>
      </c>
      <c r="C119" s="20" t="s">
        <v>77</v>
      </c>
      <c r="D119" s="20" t="s">
        <v>78</v>
      </c>
      <c r="E119" s="20" t="s">
        <v>135</v>
      </c>
      <c r="F119" s="20" t="s">
        <v>177</v>
      </c>
      <c r="G119" s="20" t="s">
        <v>99</v>
      </c>
      <c r="H119" s="3">
        <v>261090</v>
      </c>
      <c r="I119" s="3">
        <v>261090</v>
      </c>
      <c r="J119" s="3">
        <v>261090</v>
      </c>
    </row>
    <row r="120" spans="1:10" ht="50.25" customHeight="1" x14ac:dyDescent="0.25">
      <c r="A120" s="44"/>
      <c r="B120" s="11" t="s">
        <v>0</v>
      </c>
      <c r="C120" s="20"/>
      <c r="D120" s="20"/>
      <c r="E120" s="20"/>
      <c r="F120" s="20"/>
      <c r="G120" s="20"/>
      <c r="H120" s="3">
        <v>0</v>
      </c>
      <c r="I120" s="3">
        <v>0</v>
      </c>
      <c r="J120" s="3">
        <v>0</v>
      </c>
    </row>
    <row r="121" spans="1:10" ht="50.25" customHeight="1" x14ac:dyDescent="0.25">
      <c r="A121" s="57">
        <v>8</v>
      </c>
      <c r="B121" s="21" t="s">
        <v>42</v>
      </c>
      <c r="C121" s="20" t="s">
        <v>200</v>
      </c>
      <c r="D121" s="20" t="s">
        <v>78</v>
      </c>
      <c r="E121" s="20" t="s">
        <v>135</v>
      </c>
      <c r="F121" s="20" t="s">
        <v>174</v>
      </c>
      <c r="G121" s="20" t="s">
        <v>200</v>
      </c>
      <c r="H121" s="3">
        <f>H122+H123+H124+H125</f>
        <v>50000</v>
      </c>
      <c r="I121" s="3">
        <f t="shared" ref="I121:J121" si="66">I122+I123+I124+I125</f>
        <v>0</v>
      </c>
      <c r="J121" s="3">
        <f t="shared" si="66"/>
        <v>0</v>
      </c>
    </row>
    <row r="122" spans="1:10" ht="46.9" customHeight="1" x14ac:dyDescent="0.25">
      <c r="A122" s="44"/>
      <c r="B122" s="18" t="s">
        <v>201</v>
      </c>
      <c r="C122" s="20" t="s">
        <v>77</v>
      </c>
      <c r="D122" s="20" t="s">
        <v>78</v>
      </c>
      <c r="E122" s="20" t="s">
        <v>135</v>
      </c>
      <c r="F122" s="20" t="s">
        <v>174</v>
      </c>
      <c r="G122" s="20" t="s">
        <v>200</v>
      </c>
      <c r="H122" s="3">
        <f>H127</f>
        <v>50000</v>
      </c>
      <c r="I122" s="3">
        <f t="shared" ref="I122:J122" si="67">I127</f>
        <v>0</v>
      </c>
      <c r="J122" s="3">
        <f t="shared" si="67"/>
        <v>0</v>
      </c>
    </row>
    <row r="123" spans="1:10" ht="48" customHeight="1" x14ac:dyDescent="0.25">
      <c r="A123" s="44"/>
      <c r="B123" s="18" t="s">
        <v>199</v>
      </c>
      <c r="C123" s="20"/>
      <c r="D123" s="20"/>
      <c r="E123" s="20"/>
      <c r="F123" s="20"/>
      <c r="G123" s="20"/>
      <c r="H123" s="3">
        <v>0</v>
      </c>
      <c r="I123" s="3">
        <v>0</v>
      </c>
      <c r="J123" s="3">
        <v>0</v>
      </c>
    </row>
    <row r="124" spans="1:10" ht="46.5" customHeight="1" x14ac:dyDescent="0.25">
      <c r="A124" s="44"/>
      <c r="B124" s="18" t="s">
        <v>202</v>
      </c>
      <c r="C124" s="20"/>
      <c r="D124" s="20"/>
      <c r="E124" s="20"/>
      <c r="F124" s="20"/>
      <c r="G124" s="20"/>
      <c r="H124" s="3">
        <v>0</v>
      </c>
      <c r="I124" s="3">
        <v>0</v>
      </c>
      <c r="J124" s="3">
        <v>0</v>
      </c>
    </row>
    <row r="125" spans="1:10" ht="43.5" customHeight="1" x14ac:dyDescent="0.25">
      <c r="A125" s="44"/>
      <c r="B125" s="11" t="s">
        <v>0</v>
      </c>
      <c r="C125" s="20"/>
      <c r="D125" s="20"/>
      <c r="E125" s="20"/>
      <c r="F125" s="20"/>
      <c r="G125" s="20"/>
      <c r="H125" s="3">
        <v>0</v>
      </c>
      <c r="I125" s="3">
        <v>0</v>
      </c>
      <c r="J125" s="3">
        <v>0</v>
      </c>
    </row>
    <row r="126" spans="1:10" ht="43.5" customHeight="1" x14ac:dyDescent="0.25">
      <c r="A126" s="43" t="s">
        <v>32</v>
      </c>
      <c r="B126" s="21" t="s">
        <v>62</v>
      </c>
      <c r="C126" s="20" t="s">
        <v>200</v>
      </c>
      <c r="D126" s="20" t="s">
        <v>78</v>
      </c>
      <c r="E126" s="20" t="s">
        <v>135</v>
      </c>
      <c r="F126" s="20" t="s">
        <v>174</v>
      </c>
      <c r="G126" s="20" t="s">
        <v>100</v>
      </c>
      <c r="H126" s="3">
        <f>H127+H128+H129+H130</f>
        <v>50000</v>
      </c>
      <c r="I126" s="3">
        <f t="shared" ref="I126:J126" si="68">I127+I128+I129+I130</f>
        <v>0</v>
      </c>
      <c r="J126" s="3">
        <f t="shared" si="68"/>
        <v>0</v>
      </c>
    </row>
    <row r="127" spans="1:10" ht="27" customHeight="1" x14ac:dyDescent="0.25">
      <c r="A127" s="44"/>
      <c r="B127" s="18" t="s">
        <v>201</v>
      </c>
      <c r="C127" s="20" t="s">
        <v>77</v>
      </c>
      <c r="D127" s="20" t="s">
        <v>78</v>
      </c>
      <c r="E127" s="20" t="s">
        <v>135</v>
      </c>
      <c r="F127" s="20" t="s">
        <v>174</v>
      </c>
      <c r="G127" s="20" t="s">
        <v>100</v>
      </c>
      <c r="H127" s="3">
        <f>50000</f>
        <v>50000</v>
      </c>
      <c r="I127" s="3">
        <v>0</v>
      </c>
      <c r="J127" s="3">
        <v>0</v>
      </c>
    </row>
    <row r="128" spans="1:10" ht="48" customHeight="1" x14ac:dyDescent="0.25">
      <c r="A128" s="44"/>
      <c r="B128" s="18" t="s">
        <v>199</v>
      </c>
      <c r="C128" s="20"/>
      <c r="D128" s="20"/>
      <c r="E128" s="20"/>
      <c r="F128" s="20"/>
      <c r="G128" s="20"/>
      <c r="H128" s="3">
        <v>0</v>
      </c>
      <c r="I128" s="3">
        <v>0</v>
      </c>
      <c r="J128" s="3">
        <v>0</v>
      </c>
    </row>
    <row r="129" spans="1:10" ht="48.75" customHeight="1" x14ac:dyDescent="0.25">
      <c r="A129" s="44"/>
      <c r="B129" s="18" t="s">
        <v>202</v>
      </c>
      <c r="C129" s="20"/>
      <c r="D129" s="20"/>
      <c r="E129" s="20"/>
      <c r="F129" s="20"/>
      <c r="G129" s="20"/>
      <c r="H129" s="3">
        <v>0</v>
      </c>
      <c r="I129" s="3">
        <v>0</v>
      </c>
      <c r="J129" s="3">
        <v>0</v>
      </c>
    </row>
    <row r="130" spans="1:10" ht="50.25" customHeight="1" x14ac:dyDescent="0.25">
      <c r="A130" s="44"/>
      <c r="B130" s="11" t="s">
        <v>0</v>
      </c>
      <c r="C130" s="20"/>
      <c r="D130" s="20"/>
      <c r="E130" s="20"/>
      <c r="F130" s="20"/>
      <c r="G130" s="20"/>
      <c r="H130" s="3">
        <v>0</v>
      </c>
      <c r="I130" s="3">
        <v>0</v>
      </c>
      <c r="J130" s="3">
        <v>0</v>
      </c>
    </row>
    <row r="131" spans="1:10" ht="90" customHeight="1" x14ac:dyDescent="0.25">
      <c r="A131" s="57">
        <v>9</v>
      </c>
      <c r="B131" s="21" t="s">
        <v>44</v>
      </c>
      <c r="C131" s="20" t="s">
        <v>200</v>
      </c>
      <c r="D131" s="20" t="s">
        <v>78</v>
      </c>
      <c r="E131" s="20" t="s">
        <v>135</v>
      </c>
      <c r="F131" s="20" t="s">
        <v>80</v>
      </c>
      <c r="G131" s="20" t="s">
        <v>200</v>
      </c>
      <c r="H131" s="3">
        <f>H132+H133+H134+H135</f>
        <v>3264873</v>
      </c>
      <c r="I131" s="3">
        <f t="shared" ref="I131:J131" si="69">I132+I133+I134+I135</f>
        <v>3084873</v>
      </c>
      <c r="J131" s="3">
        <f t="shared" si="69"/>
        <v>3084873</v>
      </c>
    </row>
    <row r="132" spans="1:10" ht="40.15" customHeight="1" x14ac:dyDescent="0.25">
      <c r="A132" s="44"/>
      <c r="B132" s="18" t="s">
        <v>201</v>
      </c>
      <c r="C132" s="20" t="s">
        <v>77</v>
      </c>
      <c r="D132" s="20" t="s">
        <v>78</v>
      </c>
      <c r="E132" s="20" t="s">
        <v>135</v>
      </c>
      <c r="F132" s="20" t="s">
        <v>80</v>
      </c>
      <c r="G132" s="20" t="s">
        <v>200</v>
      </c>
      <c r="H132" s="3">
        <f>H137</f>
        <v>3126873</v>
      </c>
      <c r="I132" s="3">
        <f t="shared" ref="I132:J132" si="70">I137</f>
        <v>2946873</v>
      </c>
      <c r="J132" s="3">
        <f t="shared" si="70"/>
        <v>2946873</v>
      </c>
    </row>
    <row r="133" spans="1:10" ht="47.25" customHeight="1" x14ac:dyDescent="0.25">
      <c r="A133" s="44"/>
      <c r="B133" s="18" t="s">
        <v>199</v>
      </c>
      <c r="C133" s="20"/>
      <c r="D133" s="20"/>
      <c r="E133" s="20"/>
      <c r="F133" s="20"/>
      <c r="G133" s="20"/>
      <c r="H133" s="3">
        <f>H138</f>
        <v>0</v>
      </c>
      <c r="I133" s="3">
        <f t="shared" ref="I133:J133" si="71">I138</f>
        <v>0</v>
      </c>
      <c r="J133" s="3">
        <f t="shared" si="71"/>
        <v>0</v>
      </c>
    </row>
    <row r="134" spans="1:10" ht="46.5" customHeight="1" x14ac:dyDescent="0.25">
      <c r="A134" s="44"/>
      <c r="B134" s="18" t="s">
        <v>202</v>
      </c>
      <c r="C134" s="20"/>
      <c r="D134" s="20"/>
      <c r="E134" s="20"/>
      <c r="F134" s="20"/>
      <c r="G134" s="20"/>
      <c r="H134" s="3">
        <f>H139</f>
        <v>0</v>
      </c>
      <c r="I134" s="3">
        <f t="shared" ref="I134:J134" si="72">I139</f>
        <v>0</v>
      </c>
      <c r="J134" s="3">
        <f t="shared" si="72"/>
        <v>0</v>
      </c>
    </row>
    <row r="135" spans="1:10" ht="47.25" customHeight="1" x14ac:dyDescent="0.25">
      <c r="A135" s="44"/>
      <c r="B135" s="11" t="s">
        <v>0</v>
      </c>
      <c r="C135" s="20"/>
      <c r="D135" s="20"/>
      <c r="E135" s="20"/>
      <c r="F135" s="20"/>
      <c r="G135" s="20"/>
      <c r="H135" s="3">
        <f>H140</f>
        <v>138000</v>
      </c>
      <c r="I135" s="3">
        <f t="shared" ref="I135:J135" si="73">I140</f>
        <v>138000</v>
      </c>
      <c r="J135" s="3">
        <f t="shared" si="73"/>
        <v>138000</v>
      </c>
    </row>
    <row r="136" spans="1:10" ht="58.5" customHeight="1" x14ac:dyDescent="0.25">
      <c r="A136" s="43" t="s">
        <v>34</v>
      </c>
      <c r="B136" s="21" t="s">
        <v>67</v>
      </c>
      <c r="C136" s="20"/>
      <c r="D136" s="20"/>
      <c r="E136" s="20"/>
      <c r="F136" s="20"/>
      <c r="G136" s="20"/>
      <c r="H136" s="3">
        <f>H137+H138+H139+H140</f>
        <v>3264873</v>
      </c>
      <c r="I136" s="3">
        <f t="shared" ref="I136:J136" si="74">I137+I138+I139+I140</f>
        <v>3084873</v>
      </c>
      <c r="J136" s="3">
        <f t="shared" si="74"/>
        <v>3084873</v>
      </c>
    </row>
    <row r="137" spans="1:10" ht="40.15" customHeight="1" x14ac:dyDescent="0.25">
      <c r="A137" s="44"/>
      <c r="B137" s="18" t="s">
        <v>201</v>
      </c>
      <c r="C137" s="20" t="s">
        <v>77</v>
      </c>
      <c r="D137" s="20" t="s">
        <v>78</v>
      </c>
      <c r="E137" s="20" t="s">
        <v>135</v>
      </c>
      <c r="F137" s="20" t="s">
        <v>80</v>
      </c>
      <c r="G137" s="20" t="s">
        <v>103</v>
      </c>
      <c r="H137" s="3">
        <f>2946873+180000</f>
        <v>3126873</v>
      </c>
      <c r="I137" s="3">
        <v>2946873</v>
      </c>
      <c r="J137" s="3">
        <v>2946873</v>
      </c>
    </row>
    <row r="138" spans="1:10" ht="48.75" customHeight="1" x14ac:dyDescent="0.25">
      <c r="A138" s="44"/>
      <c r="B138" s="18" t="s">
        <v>199</v>
      </c>
      <c r="C138" s="20"/>
      <c r="D138" s="20"/>
      <c r="E138" s="20"/>
      <c r="F138" s="20"/>
      <c r="G138" s="20"/>
      <c r="H138" s="3">
        <v>0</v>
      </c>
      <c r="I138" s="3">
        <v>0</v>
      </c>
      <c r="J138" s="3">
        <v>0</v>
      </c>
    </row>
    <row r="139" spans="1:10" ht="51" customHeight="1" x14ac:dyDescent="0.25">
      <c r="A139" s="44"/>
      <c r="B139" s="18" t="s">
        <v>202</v>
      </c>
      <c r="C139" s="20"/>
      <c r="D139" s="20"/>
      <c r="E139" s="20"/>
      <c r="F139" s="20"/>
      <c r="G139" s="20"/>
      <c r="H139" s="3">
        <v>0</v>
      </c>
      <c r="I139" s="3">
        <v>0</v>
      </c>
      <c r="J139" s="3">
        <v>0</v>
      </c>
    </row>
    <row r="140" spans="1:10" ht="49.5" customHeight="1" x14ac:dyDescent="0.25">
      <c r="A140" s="44"/>
      <c r="B140" s="11" t="s">
        <v>0</v>
      </c>
      <c r="C140" s="20"/>
      <c r="D140" s="20"/>
      <c r="E140" s="20"/>
      <c r="F140" s="20"/>
      <c r="G140" s="20"/>
      <c r="H140" s="5">
        <v>138000</v>
      </c>
      <c r="I140" s="5">
        <v>138000</v>
      </c>
      <c r="J140" s="5">
        <v>138000</v>
      </c>
    </row>
    <row r="141" spans="1:10" ht="1.9" customHeight="1" x14ac:dyDescent="0.25">
      <c r="A141" s="73">
        <v>12</v>
      </c>
      <c r="B141" s="49" t="s">
        <v>154</v>
      </c>
      <c r="C141" s="20"/>
      <c r="D141" s="20"/>
      <c r="E141" s="20"/>
      <c r="F141" s="20"/>
      <c r="G141" s="20"/>
      <c r="H141" s="3">
        <f t="shared" ref="H141" si="75">H146</f>
        <v>0</v>
      </c>
      <c r="I141" s="3">
        <f>I146</f>
        <v>0</v>
      </c>
      <c r="J141" s="3">
        <f>J146</f>
        <v>0</v>
      </c>
    </row>
    <row r="142" spans="1:10" ht="43.9" hidden="1" customHeight="1" thickBot="1" x14ac:dyDescent="0.3">
      <c r="A142" s="73"/>
      <c r="B142" s="49"/>
      <c r="C142" s="20" t="s">
        <v>77</v>
      </c>
      <c r="D142" s="20" t="s">
        <v>78</v>
      </c>
      <c r="E142" s="20" t="s">
        <v>135</v>
      </c>
      <c r="F142" s="20" t="s">
        <v>136</v>
      </c>
      <c r="G142" s="20" t="s">
        <v>156</v>
      </c>
      <c r="H142" s="3">
        <v>0</v>
      </c>
      <c r="I142" s="3">
        <v>0</v>
      </c>
      <c r="J142" s="3">
        <v>0</v>
      </c>
    </row>
    <row r="143" spans="1:10" ht="46.15" hidden="1" customHeight="1" thickBot="1" x14ac:dyDescent="0.3">
      <c r="A143" s="73"/>
      <c r="B143" s="49"/>
      <c r="C143" s="20"/>
      <c r="D143" s="20"/>
      <c r="E143" s="20"/>
      <c r="F143" s="20"/>
      <c r="G143" s="20"/>
      <c r="H143" s="3">
        <f t="shared" ref="H143" si="76">H153</f>
        <v>0</v>
      </c>
      <c r="I143" s="3">
        <f>I153</f>
        <v>0</v>
      </c>
      <c r="J143" s="3">
        <f>J153</f>
        <v>0</v>
      </c>
    </row>
    <row r="144" spans="1:10" ht="52.15" hidden="1" customHeight="1" thickBot="1" x14ac:dyDescent="0.3">
      <c r="A144" s="73"/>
      <c r="B144" s="49"/>
      <c r="C144" s="20"/>
      <c r="D144" s="20"/>
      <c r="E144" s="20"/>
      <c r="F144" s="20"/>
      <c r="G144" s="20"/>
      <c r="H144" s="3">
        <f t="shared" ref="H144:I144" si="77">H154</f>
        <v>0</v>
      </c>
      <c r="I144" s="3">
        <f t="shared" si="77"/>
        <v>0</v>
      </c>
      <c r="J144" s="3">
        <f t="shared" ref="J144" si="78">J154</f>
        <v>0</v>
      </c>
    </row>
    <row r="145" spans="1:11" ht="11.45" hidden="1" customHeight="1" thickBot="1" x14ac:dyDescent="0.3">
      <c r="A145" s="73"/>
      <c r="B145" s="49"/>
      <c r="C145" s="20"/>
      <c r="D145" s="20"/>
      <c r="E145" s="20"/>
      <c r="F145" s="20"/>
      <c r="G145" s="20"/>
      <c r="H145" s="3">
        <f>H141+H142+H143+H144</f>
        <v>0</v>
      </c>
      <c r="I145" s="3">
        <f>I141+I142+I143+I144</f>
        <v>0</v>
      </c>
      <c r="J145" s="3">
        <f>J141+J142+J143+J144</f>
        <v>0</v>
      </c>
    </row>
    <row r="146" spans="1:11" ht="22.9" hidden="1" customHeight="1" thickBot="1" x14ac:dyDescent="0.3">
      <c r="A146" s="51" t="s">
        <v>36</v>
      </c>
      <c r="B146" s="49" t="s">
        <v>155</v>
      </c>
      <c r="C146" s="20"/>
      <c r="D146" s="20"/>
      <c r="E146" s="20"/>
      <c r="F146" s="20"/>
      <c r="G146" s="20"/>
      <c r="H146" s="3">
        <v>0</v>
      </c>
      <c r="I146" s="3">
        <f>800000-800000</f>
        <v>0</v>
      </c>
      <c r="J146" s="3">
        <f>800000-800000</f>
        <v>0</v>
      </c>
    </row>
    <row r="147" spans="1:11" ht="57" hidden="1" customHeight="1" thickBot="1" x14ac:dyDescent="0.3">
      <c r="A147" s="51"/>
      <c r="B147" s="49"/>
      <c r="C147" s="20" t="s">
        <v>77</v>
      </c>
      <c r="D147" s="20" t="s">
        <v>78</v>
      </c>
      <c r="E147" s="20" t="s">
        <v>135</v>
      </c>
      <c r="F147" s="20" t="s">
        <v>136</v>
      </c>
      <c r="G147" s="20" t="s">
        <v>156</v>
      </c>
      <c r="H147" s="3">
        <v>0</v>
      </c>
      <c r="I147" s="3">
        <v>0</v>
      </c>
      <c r="J147" s="3">
        <v>0</v>
      </c>
    </row>
    <row r="148" spans="1:11" ht="55.15" hidden="1" customHeight="1" thickBot="1" x14ac:dyDescent="0.3">
      <c r="A148" s="51"/>
      <c r="B148" s="49"/>
      <c r="C148" s="20"/>
      <c r="D148" s="20"/>
      <c r="E148" s="20"/>
      <c r="F148" s="20"/>
      <c r="G148" s="20"/>
      <c r="H148" s="3">
        <v>0</v>
      </c>
      <c r="I148" s="3">
        <v>0</v>
      </c>
      <c r="J148" s="3">
        <v>0</v>
      </c>
    </row>
    <row r="149" spans="1:11" ht="55.15" hidden="1" customHeight="1" thickBot="1" x14ac:dyDescent="0.3">
      <c r="A149" s="51"/>
      <c r="B149" s="49"/>
      <c r="C149" s="20"/>
      <c r="D149" s="20"/>
      <c r="E149" s="20"/>
      <c r="F149" s="20"/>
      <c r="G149" s="20"/>
      <c r="H149" s="3">
        <v>0</v>
      </c>
      <c r="I149" s="3">
        <v>0</v>
      </c>
      <c r="J149" s="3">
        <v>0</v>
      </c>
    </row>
    <row r="150" spans="1:11" ht="36" hidden="1" customHeight="1" thickBot="1" x14ac:dyDescent="0.3">
      <c r="A150" s="51"/>
      <c r="B150" s="49"/>
      <c r="C150" s="20"/>
      <c r="D150" s="20"/>
      <c r="E150" s="20"/>
      <c r="F150" s="20"/>
      <c r="G150" s="20"/>
      <c r="H150" s="3">
        <f t="shared" ref="H150" si="79">H146+H147+H148+H149</f>
        <v>0</v>
      </c>
      <c r="I150" s="3">
        <f t="shared" ref="I150:J150" si="80">I146+I147+I148+I149</f>
        <v>0</v>
      </c>
      <c r="J150" s="3">
        <f t="shared" si="80"/>
        <v>0</v>
      </c>
    </row>
    <row r="151" spans="1:11" ht="78.599999999999994" hidden="1" customHeight="1" thickBot="1" x14ac:dyDescent="0.3">
      <c r="A151" s="51" t="s">
        <v>127</v>
      </c>
      <c r="B151" s="49" t="s">
        <v>14</v>
      </c>
      <c r="C151" s="20" t="s">
        <v>77</v>
      </c>
      <c r="D151" s="20" t="s">
        <v>78</v>
      </c>
      <c r="E151" s="20" t="s">
        <v>79</v>
      </c>
      <c r="F151" s="20" t="s">
        <v>98</v>
      </c>
      <c r="G151" s="20" t="s">
        <v>104</v>
      </c>
      <c r="H151" s="3">
        <v>0</v>
      </c>
      <c r="I151" s="3">
        <v>0</v>
      </c>
      <c r="J151" s="3">
        <v>0</v>
      </c>
    </row>
    <row r="152" spans="1:11" ht="50.25" hidden="1" customHeight="1" thickBot="1" x14ac:dyDescent="0.3">
      <c r="A152" s="51"/>
      <c r="B152" s="49"/>
      <c r="C152" s="20"/>
      <c r="D152" s="20"/>
      <c r="E152" s="20"/>
      <c r="F152" s="20"/>
      <c r="G152" s="20"/>
      <c r="H152" s="3">
        <v>0</v>
      </c>
      <c r="I152" s="3">
        <v>0</v>
      </c>
      <c r="J152" s="3">
        <v>0</v>
      </c>
    </row>
    <row r="153" spans="1:11" ht="50.25" hidden="1" customHeight="1" thickBot="1" x14ac:dyDescent="0.3">
      <c r="A153" s="51"/>
      <c r="B153" s="49"/>
      <c r="C153" s="20" t="s">
        <v>77</v>
      </c>
      <c r="D153" s="20" t="s">
        <v>78</v>
      </c>
      <c r="E153" s="20" t="s">
        <v>79</v>
      </c>
      <c r="F153" s="20" t="s">
        <v>98</v>
      </c>
      <c r="G153" s="20" t="s">
        <v>104</v>
      </c>
      <c r="H153" s="3">
        <v>0</v>
      </c>
      <c r="I153" s="3">
        <v>0</v>
      </c>
      <c r="J153" s="3">
        <v>0</v>
      </c>
    </row>
    <row r="154" spans="1:11" ht="50.25" hidden="1" customHeight="1" thickBot="1" x14ac:dyDescent="0.3">
      <c r="A154" s="51"/>
      <c r="B154" s="49"/>
      <c r="C154" s="20"/>
      <c r="D154" s="20"/>
      <c r="E154" s="20"/>
      <c r="F154" s="20"/>
      <c r="G154" s="20"/>
      <c r="H154" s="3">
        <v>0</v>
      </c>
      <c r="I154" s="3">
        <v>0</v>
      </c>
      <c r="J154" s="3">
        <v>0</v>
      </c>
    </row>
    <row r="155" spans="1:11" ht="49.15" hidden="1" customHeight="1" thickBot="1" x14ac:dyDescent="0.3">
      <c r="A155" s="51"/>
      <c r="B155" s="49"/>
      <c r="C155" s="20"/>
      <c r="D155" s="20"/>
      <c r="E155" s="20"/>
      <c r="F155" s="20"/>
      <c r="G155" s="20"/>
      <c r="H155" s="3">
        <f t="shared" ref="H155:I155" si="81">H151+H152+H153+H154</f>
        <v>0</v>
      </c>
      <c r="I155" s="3">
        <f t="shared" si="81"/>
        <v>0</v>
      </c>
      <c r="J155" s="3">
        <f t="shared" ref="J155" si="82">J151+J152+J153+J154</f>
        <v>0</v>
      </c>
    </row>
    <row r="156" spans="1:11" ht="72.599999999999994" customHeight="1" x14ac:dyDescent="0.25">
      <c r="A156" s="76" t="s">
        <v>218</v>
      </c>
      <c r="B156" s="22" t="s">
        <v>105</v>
      </c>
      <c r="C156" s="23" t="s">
        <v>200</v>
      </c>
      <c r="D156" s="23" t="s">
        <v>78</v>
      </c>
      <c r="E156" s="23" t="s">
        <v>217</v>
      </c>
      <c r="F156" s="23" t="s">
        <v>200</v>
      </c>
      <c r="G156" s="23" t="s">
        <v>200</v>
      </c>
      <c r="H156" s="7">
        <f>H157+H158+H159+H160</f>
        <v>16800</v>
      </c>
      <c r="I156" s="7">
        <f t="shared" ref="I156:J156" si="83">I157+I158+I159+I160</f>
        <v>0</v>
      </c>
      <c r="J156" s="7">
        <f t="shared" si="83"/>
        <v>0</v>
      </c>
      <c r="K156" t="s">
        <v>200</v>
      </c>
    </row>
    <row r="157" spans="1:11" ht="31.9" customHeight="1" x14ac:dyDescent="0.25">
      <c r="A157" s="75"/>
      <c r="B157" s="24" t="s">
        <v>201</v>
      </c>
      <c r="C157" s="23" t="s">
        <v>200</v>
      </c>
      <c r="D157" s="23" t="s">
        <v>78</v>
      </c>
      <c r="E157" s="23" t="s">
        <v>217</v>
      </c>
      <c r="F157" s="23" t="s">
        <v>200</v>
      </c>
      <c r="G157" s="23" t="s">
        <v>200</v>
      </c>
      <c r="H157" s="8">
        <f t="shared" ref="H157:J159" si="84">H162</f>
        <v>16800</v>
      </c>
      <c r="I157" s="8">
        <f t="shared" si="84"/>
        <v>0</v>
      </c>
      <c r="J157" s="8">
        <f t="shared" si="84"/>
        <v>0</v>
      </c>
    </row>
    <row r="158" spans="1:11" ht="49.5" customHeight="1" x14ac:dyDescent="0.25">
      <c r="A158" s="75"/>
      <c r="B158" s="24" t="s">
        <v>199</v>
      </c>
      <c r="C158" s="23"/>
      <c r="D158" s="23"/>
      <c r="E158" s="23"/>
      <c r="F158" s="23"/>
      <c r="G158" s="23"/>
      <c r="H158" s="8">
        <f t="shared" si="84"/>
        <v>0</v>
      </c>
      <c r="I158" s="8">
        <f t="shared" si="84"/>
        <v>0</v>
      </c>
      <c r="J158" s="8">
        <f t="shared" si="84"/>
        <v>0</v>
      </c>
    </row>
    <row r="159" spans="1:11" ht="15.75" x14ac:dyDescent="0.25">
      <c r="A159" s="75"/>
      <c r="B159" s="24" t="s">
        <v>202</v>
      </c>
      <c r="C159" s="23"/>
      <c r="D159" s="23"/>
      <c r="E159" s="23"/>
      <c r="F159" s="23"/>
      <c r="G159" s="23"/>
      <c r="H159" s="8">
        <f t="shared" si="84"/>
        <v>0</v>
      </c>
      <c r="I159" s="8">
        <f t="shared" si="84"/>
        <v>0</v>
      </c>
      <c r="J159" s="8">
        <f t="shared" si="84"/>
        <v>0</v>
      </c>
    </row>
    <row r="160" spans="1:11" ht="15.75" x14ac:dyDescent="0.25">
      <c r="A160" s="75"/>
      <c r="B160" s="13" t="s">
        <v>0</v>
      </c>
      <c r="C160" s="23"/>
      <c r="D160" s="23"/>
      <c r="E160" s="23"/>
      <c r="F160" s="23"/>
      <c r="G160" s="23"/>
      <c r="H160" s="8">
        <v>0</v>
      </c>
      <c r="I160" s="8">
        <v>0</v>
      </c>
      <c r="J160" s="8">
        <v>0</v>
      </c>
    </row>
    <row r="161" spans="1:10" ht="31.5" x14ac:dyDescent="0.25">
      <c r="A161" s="69" t="s">
        <v>203</v>
      </c>
      <c r="B161" s="25" t="s">
        <v>50</v>
      </c>
      <c r="C161" s="14" t="s">
        <v>200</v>
      </c>
      <c r="D161" s="14" t="s">
        <v>78</v>
      </c>
      <c r="E161" s="14" t="s">
        <v>135</v>
      </c>
      <c r="F161" s="14" t="s">
        <v>175</v>
      </c>
      <c r="G161" s="14" t="s">
        <v>200</v>
      </c>
      <c r="H161" s="4">
        <f>H162+H163+H164+H165</f>
        <v>16800</v>
      </c>
      <c r="I161" s="4">
        <f t="shared" ref="I161:J161" si="85">I162+I163+I164+I165</f>
        <v>0</v>
      </c>
      <c r="J161" s="4">
        <f t="shared" si="85"/>
        <v>0</v>
      </c>
    </row>
    <row r="162" spans="1:10" ht="31.9" customHeight="1" x14ac:dyDescent="0.25">
      <c r="A162" s="44"/>
      <c r="B162" s="18" t="s">
        <v>201</v>
      </c>
      <c r="C162" s="17" t="s">
        <v>77</v>
      </c>
      <c r="D162" s="17" t="s">
        <v>78</v>
      </c>
      <c r="E162" s="17" t="s">
        <v>135</v>
      </c>
      <c r="F162" s="17" t="s">
        <v>175</v>
      </c>
      <c r="G162" s="17" t="s">
        <v>200</v>
      </c>
      <c r="H162" s="1">
        <f t="shared" ref="H162" si="86">H167</f>
        <v>16800</v>
      </c>
      <c r="I162" s="1">
        <f>I167</f>
        <v>0</v>
      </c>
      <c r="J162" s="1">
        <f>J167</f>
        <v>0</v>
      </c>
    </row>
    <row r="163" spans="1:10" ht="37.15" customHeight="1" x14ac:dyDescent="0.25">
      <c r="A163" s="44"/>
      <c r="B163" s="18" t="s">
        <v>199</v>
      </c>
      <c r="C163" s="17"/>
      <c r="D163" s="17"/>
      <c r="E163" s="17"/>
      <c r="F163" s="17"/>
      <c r="G163" s="17"/>
      <c r="H163" s="1">
        <f t="shared" ref="H163:I165" si="87">H168</f>
        <v>0</v>
      </c>
      <c r="I163" s="1">
        <f t="shared" si="87"/>
        <v>0</v>
      </c>
      <c r="J163" s="1">
        <f t="shared" ref="J163" si="88">J168</f>
        <v>0</v>
      </c>
    </row>
    <row r="164" spans="1:10" ht="15.75" x14ac:dyDescent="0.25">
      <c r="A164" s="44"/>
      <c r="B164" s="18" t="s">
        <v>202</v>
      </c>
      <c r="C164" s="17"/>
      <c r="D164" s="17"/>
      <c r="E164" s="17"/>
      <c r="F164" s="17"/>
      <c r="G164" s="17"/>
      <c r="H164" s="1">
        <f t="shared" ref="H164" si="89">H169</f>
        <v>0</v>
      </c>
      <c r="I164" s="1">
        <f t="shared" si="87"/>
        <v>0</v>
      </c>
      <c r="J164" s="1">
        <f t="shared" ref="J164" si="90">J169</f>
        <v>0</v>
      </c>
    </row>
    <row r="165" spans="1:10" ht="15.75" x14ac:dyDescent="0.25">
      <c r="A165" s="44"/>
      <c r="B165" s="11" t="s">
        <v>0</v>
      </c>
      <c r="C165" s="17"/>
      <c r="D165" s="17"/>
      <c r="E165" s="17"/>
      <c r="F165" s="17"/>
      <c r="G165" s="17"/>
      <c r="H165" s="1">
        <f t="shared" ref="H165" si="91">H170</f>
        <v>0</v>
      </c>
      <c r="I165" s="1">
        <f t="shared" si="87"/>
        <v>0</v>
      </c>
      <c r="J165" s="1">
        <f t="shared" ref="J165" si="92">J170</f>
        <v>0</v>
      </c>
    </row>
    <row r="166" spans="1:10" ht="33.75" customHeight="1" x14ac:dyDescent="0.25">
      <c r="A166" s="69" t="s">
        <v>203</v>
      </c>
      <c r="B166" s="19" t="s">
        <v>47</v>
      </c>
      <c r="C166" s="17" t="s">
        <v>200</v>
      </c>
      <c r="D166" s="17" t="s">
        <v>78</v>
      </c>
      <c r="E166" s="17" t="s">
        <v>135</v>
      </c>
      <c r="F166" s="17" t="s">
        <v>175</v>
      </c>
      <c r="G166" s="17" t="s">
        <v>106</v>
      </c>
      <c r="H166" s="1">
        <f>H167+H168+H169+H170</f>
        <v>16800</v>
      </c>
      <c r="I166" s="1">
        <f t="shared" ref="I166:J166" si="93">I167+I168+I169+I170</f>
        <v>0</v>
      </c>
      <c r="J166" s="1">
        <f t="shared" si="93"/>
        <v>0</v>
      </c>
    </row>
    <row r="167" spans="1:10" ht="31.15" customHeight="1" x14ac:dyDescent="0.25">
      <c r="A167" s="44"/>
      <c r="B167" s="18" t="s">
        <v>201</v>
      </c>
      <c r="C167" s="17" t="s">
        <v>77</v>
      </c>
      <c r="D167" s="17" t="s">
        <v>78</v>
      </c>
      <c r="E167" s="17" t="s">
        <v>135</v>
      </c>
      <c r="F167" s="17" t="s">
        <v>175</v>
      </c>
      <c r="G167" s="17" t="s">
        <v>106</v>
      </c>
      <c r="H167" s="1">
        <f t="shared" ref="H167:J170" si="94">H172</f>
        <v>16800</v>
      </c>
      <c r="I167" s="1">
        <f t="shared" si="94"/>
        <v>0</v>
      </c>
      <c r="J167" s="1">
        <f t="shared" si="94"/>
        <v>0</v>
      </c>
    </row>
    <row r="168" spans="1:10" ht="24" customHeight="1" x14ac:dyDescent="0.25">
      <c r="A168" s="44"/>
      <c r="B168" s="18" t="s">
        <v>199</v>
      </c>
      <c r="C168" s="17"/>
      <c r="D168" s="17"/>
      <c r="E168" s="17"/>
      <c r="F168" s="17"/>
      <c r="G168" s="17"/>
      <c r="H168" s="1">
        <f t="shared" si="94"/>
        <v>0</v>
      </c>
      <c r="I168" s="1">
        <f t="shared" si="94"/>
        <v>0</v>
      </c>
      <c r="J168" s="1">
        <f t="shared" si="94"/>
        <v>0</v>
      </c>
    </row>
    <row r="169" spans="1:10" ht="15.75" x14ac:dyDescent="0.25">
      <c r="A169" s="44"/>
      <c r="B169" s="18" t="s">
        <v>202</v>
      </c>
      <c r="C169" s="17"/>
      <c r="D169" s="17"/>
      <c r="E169" s="17"/>
      <c r="F169" s="17"/>
      <c r="G169" s="17"/>
      <c r="H169" s="1">
        <f t="shared" si="94"/>
        <v>0</v>
      </c>
      <c r="I169" s="1">
        <f t="shared" si="94"/>
        <v>0</v>
      </c>
      <c r="J169" s="1">
        <f t="shared" si="94"/>
        <v>0</v>
      </c>
    </row>
    <row r="170" spans="1:10" ht="15.75" x14ac:dyDescent="0.25">
      <c r="A170" s="44"/>
      <c r="B170" s="11" t="s">
        <v>0</v>
      </c>
      <c r="C170" s="17"/>
      <c r="D170" s="17"/>
      <c r="E170" s="17"/>
      <c r="F170" s="17"/>
      <c r="G170" s="17"/>
      <c r="H170" s="1">
        <f t="shared" si="94"/>
        <v>0</v>
      </c>
      <c r="I170" s="1">
        <f t="shared" si="94"/>
        <v>0</v>
      </c>
      <c r="J170" s="1">
        <f t="shared" si="94"/>
        <v>0</v>
      </c>
    </row>
    <row r="171" spans="1:10" ht="52.5" customHeight="1" x14ac:dyDescent="0.25">
      <c r="A171" s="69" t="s">
        <v>204</v>
      </c>
      <c r="B171" s="19" t="s">
        <v>5</v>
      </c>
      <c r="C171" s="17" t="s">
        <v>200</v>
      </c>
      <c r="D171" s="17" t="s">
        <v>78</v>
      </c>
      <c r="E171" s="17" t="s">
        <v>135</v>
      </c>
      <c r="F171" s="17" t="s">
        <v>175</v>
      </c>
      <c r="G171" s="17" t="s">
        <v>106</v>
      </c>
      <c r="H171" s="1">
        <f>H172+H173+H174+H175</f>
        <v>16800</v>
      </c>
      <c r="I171" s="1">
        <f t="shared" ref="I171:J171" si="95">I172+I173+I174+I175</f>
        <v>0</v>
      </c>
      <c r="J171" s="1">
        <f t="shared" si="95"/>
        <v>0</v>
      </c>
    </row>
    <row r="172" spans="1:10" ht="30.75" customHeight="1" x14ac:dyDescent="0.25">
      <c r="A172" s="44"/>
      <c r="B172" s="18" t="s">
        <v>201</v>
      </c>
      <c r="C172" s="17" t="s">
        <v>77</v>
      </c>
      <c r="D172" s="17" t="s">
        <v>78</v>
      </c>
      <c r="E172" s="17" t="s">
        <v>135</v>
      </c>
      <c r="F172" s="17" t="s">
        <v>175</v>
      </c>
      <c r="G172" s="17" t="s">
        <v>106</v>
      </c>
      <c r="H172" s="1">
        <f>16800</f>
        <v>16800</v>
      </c>
      <c r="I172" s="1">
        <v>0</v>
      </c>
      <c r="J172" s="1">
        <v>0</v>
      </c>
    </row>
    <row r="173" spans="1:10" ht="47.25" customHeight="1" x14ac:dyDescent="0.25">
      <c r="A173" s="44"/>
      <c r="B173" s="18" t="s">
        <v>199</v>
      </c>
      <c r="C173" s="17"/>
      <c r="D173" s="17"/>
      <c r="E173" s="17"/>
      <c r="F173" s="17"/>
      <c r="G173" s="17"/>
      <c r="H173" s="1">
        <v>0</v>
      </c>
      <c r="I173" s="1">
        <v>0</v>
      </c>
      <c r="J173" s="1">
        <v>0</v>
      </c>
    </row>
    <row r="174" spans="1:10" ht="40.9" customHeight="1" x14ac:dyDescent="0.25">
      <c r="A174" s="44"/>
      <c r="B174" s="18" t="s">
        <v>202</v>
      </c>
      <c r="C174" s="17"/>
      <c r="D174" s="17"/>
      <c r="E174" s="17"/>
      <c r="F174" s="17"/>
      <c r="G174" s="17"/>
      <c r="H174" s="1">
        <v>0</v>
      </c>
      <c r="I174" s="1">
        <v>0</v>
      </c>
      <c r="J174" s="1">
        <v>0</v>
      </c>
    </row>
    <row r="175" spans="1:10" ht="37.15" customHeight="1" x14ac:dyDescent="0.25">
      <c r="A175" s="44"/>
      <c r="B175" s="11" t="s">
        <v>0</v>
      </c>
      <c r="C175" s="17"/>
      <c r="D175" s="17"/>
      <c r="E175" s="17"/>
      <c r="F175" s="17"/>
      <c r="G175" s="17"/>
      <c r="H175" s="1">
        <v>0</v>
      </c>
      <c r="I175" s="1">
        <v>0</v>
      </c>
      <c r="J175" s="1">
        <v>0</v>
      </c>
    </row>
    <row r="176" spans="1:10" ht="1.5" customHeight="1" x14ac:dyDescent="0.25">
      <c r="A176" s="45"/>
      <c r="B176" s="48" t="s">
        <v>107</v>
      </c>
      <c r="C176" s="26" t="s">
        <v>77</v>
      </c>
      <c r="D176" s="26" t="s">
        <v>78</v>
      </c>
      <c r="E176" s="26" t="s">
        <v>135</v>
      </c>
      <c r="F176" s="26" t="s">
        <v>176</v>
      </c>
      <c r="G176" s="26" t="s">
        <v>125</v>
      </c>
      <c r="H176" s="9">
        <f t="shared" ref="H176:H177" si="96">H204+H209+H214+H219+H224+H229+H234</f>
        <v>0</v>
      </c>
      <c r="I176" s="9">
        <f>I182</f>
        <v>0</v>
      </c>
      <c r="J176" s="9">
        <f>J182</f>
        <v>0</v>
      </c>
    </row>
    <row r="177" spans="1:10" ht="54" hidden="1" customHeight="1" thickBot="1" x14ac:dyDescent="0.3">
      <c r="A177" s="45"/>
      <c r="B177" s="48"/>
      <c r="C177" s="26" t="s">
        <v>123</v>
      </c>
      <c r="D177" s="26" t="s">
        <v>78</v>
      </c>
      <c r="E177" s="26" t="s">
        <v>135</v>
      </c>
      <c r="F177" s="26" t="s">
        <v>176</v>
      </c>
      <c r="G177" s="26" t="s">
        <v>125</v>
      </c>
      <c r="H177" s="9">
        <f t="shared" si="96"/>
        <v>0</v>
      </c>
      <c r="I177" s="9">
        <f>I187</f>
        <v>0</v>
      </c>
      <c r="J177" s="9">
        <f>J187</f>
        <v>0</v>
      </c>
    </row>
    <row r="178" spans="1:10" ht="13.9" hidden="1" customHeight="1" thickBot="1" x14ac:dyDescent="0.3">
      <c r="A178" s="45"/>
      <c r="B178" s="48"/>
      <c r="C178" s="26"/>
      <c r="D178" s="26"/>
      <c r="E178" s="26"/>
      <c r="F178" s="26"/>
      <c r="G178" s="26"/>
      <c r="H178" s="9">
        <v>0</v>
      </c>
      <c r="I178" s="9">
        <v>0</v>
      </c>
      <c r="J178" s="9">
        <v>0</v>
      </c>
    </row>
    <row r="179" spans="1:10" ht="42" hidden="1" customHeight="1" thickBot="1" x14ac:dyDescent="0.3">
      <c r="A179" s="45"/>
      <c r="B179" s="48"/>
      <c r="C179" s="26"/>
      <c r="D179" s="26"/>
      <c r="E179" s="26"/>
      <c r="F179" s="26"/>
      <c r="G179" s="26"/>
      <c r="H179" s="9">
        <v>0</v>
      </c>
      <c r="I179" s="9">
        <v>0</v>
      </c>
      <c r="J179" s="9">
        <v>0</v>
      </c>
    </row>
    <row r="180" spans="1:10" ht="60" hidden="1" customHeight="1" thickBot="1" x14ac:dyDescent="0.3">
      <c r="A180" s="45"/>
      <c r="B180" s="48"/>
      <c r="C180" s="26"/>
      <c r="D180" s="26"/>
      <c r="E180" s="26"/>
      <c r="F180" s="26"/>
      <c r="G180" s="26"/>
      <c r="H180" s="9">
        <v>0</v>
      </c>
      <c r="I180" s="9">
        <v>0</v>
      </c>
      <c r="J180" s="9">
        <v>0</v>
      </c>
    </row>
    <row r="181" spans="1:10" ht="26.45" hidden="1" customHeight="1" thickBot="1" x14ac:dyDescent="0.3">
      <c r="A181" s="45"/>
      <c r="B181" s="48"/>
      <c r="C181" s="26"/>
      <c r="D181" s="26"/>
      <c r="E181" s="26"/>
      <c r="F181" s="26"/>
      <c r="G181" s="26"/>
      <c r="H181" s="9">
        <f t="shared" ref="H181" si="97">H176+H178+H179+H180</f>
        <v>0</v>
      </c>
      <c r="I181" s="9">
        <f>I176+I178+I179+I180+I177</f>
        <v>0</v>
      </c>
      <c r="J181" s="9">
        <f>J176+J178+J179+J180+J177</f>
        <v>0</v>
      </c>
    </row>
    <row r="182" spans="1:10" ht="60" hidden="1" customHeight="1" thickBot="1" x14ac:dyDescent="0.3">
      <c r="A182" s="45" t="s">
        <v>8</v>
      </c>
      <c r="B182" s="48"/>
      <c r="C182" s="26" t="s">
        <v>77</v>
      </c>
      <c r="D182" s="26" t="s">
        <v>78</v>
      </c>
      <c r="E182" s="26" t="s">
        <v>135</v>
      </c>
      <c r="F182" s="26" t="s">
        <v>176</v>
      </c>
      <c r="G182" s="26" t="s">
        <v>125</v>
      </c>
      <c r="H182" s="9">
        <f>H192</f>
        <v>0</v>
      </c>
      <c r="I182" s="9">
        <f>I192</f>
        <v>0</v>
      </c>
      <c r="J182" s="9">
        <f>J192</f>
        <v>0</v>
      </c>
    </row>
    <row r="183" spans="1:10" ht="64.150000000000006" hidden="1" customHeight="1" thickBot="1" x14ac:dyDescent="0.3">
      <c r="A183" s="72"/>
      <c r="B183" s="50"/>
      <c r="C183" s="26"/>
      <c r="D183" s="26"/>
      <c r="E183" s="26"/>
      <c r="F183" s="26"/>
      <c r="G183" s="26"/>
      <c r="H183" s="9">
        <v>0</v>
      </c>
      <c r="I183" s="9">
        <v>0</v>
      </c>
      <c r="J183" s="9">
        <v>0</v>
      </c>
    </row>
    <row r="184" spans="1:10" ht="67.150000000000006" hidden="1" customHeight="1" thickBot="1" x14ac:dyDescent="0.3">
      <c r="A184" s="72"/>
      <c r="B184" s="50"/>
      <c r="C184" s="26"/>
      <c r="D184" s="26"/>
      <c r="E184" s="26"/>
      <c r="F184" s="26"/>
      <c r="G184" s="26"/>
      <c r="H184" s="9">
        <v>0</v>
      </c>
      <c r="I184" s="9">
        <v>0</v>
      </c>
      <c r="J184" s="9">
        <v>0</v>
      </c>
    </row>
    <row r="185" spans="1:10" ht="69" hidden="1" customHeight="1" thickBot="1" x14ac:dyDescent="0.3">
      <c r="A185" s="72"/>
      <c r="B185" s="50"/>
      <c r="C185" s="26"/>
      <c r="D185" s="26"/>
      <c r="E185" s="26"/>
      <c r="F185" s="26"/>
      <c r="G185" s="26"/>
      <c r="H185" s="9">
        <v>0</v>
      </c>
      <c r="I185" s="9">
        <v>0</v>
      </c>
      <c r="J185" s="9">
        <v>0</v>
      </c>
    </row>
    <row r="186" spans="1:10" ht="61.15" hidden="1" customHeight="1" thickBot="1" x14ac:dyDescent="0.3">
      <c r="A186" s="72"/>
      <c r="B186" s="50"/>
      <c r="C186" s="26"/>
      <c r="D186" s="26"/>
      <c r="E186" s="26"/>
      <c r="F186" s="26"/>
      <c r="G186" s="26"/>
      <c r="H186" s="9">
        <f t="shared" ref="H186" si="98">H182+H183+H184+H185</f>
        <v>0</v>
      </c>
      <c r="I186" s="9">
        <f t="shared" ref="I186:J186" si="99">I182+I183+I184+I185</f>
        <v>0</v>
      </c>
      <c r="J186" s="9">
        <f t="shared" si="99"/>
        <v>0</v>
      </c>
    </row>
    <row r="187" spans="1:10" ht="37.15" hidden="1" customHeight="1" thickBot="1" x14ac:dyDescent="0.3">
      <c r="A187" s="48"/>
      <c r="B187" s="48"/>
      <c r="C187" s="26" t="s">
        <v>123</v>
      </c>
      <c r="D187" s="26" t="s">
        <v>78</v>
      </c>
      <c r="E187" s="26" t="s">
        <v>124</v>
      </c>
      <c r="F187" s="26" t="s">
        <v>80</v>
      </c>
      <c r="G187" s="26" t="s">
        <v>125</v>
      </c>
      <c r="H187" s="9">
        <v>0</v>
      </c>
      <c r="I187" s="9">
        <f>I193</f>
        <v>0</v>
      </c>
      <c r="J187" s="9">
        <f>J193</f>
        <v>0</v>
      </c>
    </row>
    <row r="188" spans="1:10" ht="76.900000000000006" hidden="1" customHeight="1" thickBot="1" x14ac:dyDescent="0.3">
      <c r="A188" s="50"/>
      <c r="B188" s="50"/>
      <c r="C188" s="26"/>
      <c r="D188" s="26"/>
      <c r="E188" s="26"/>
      <c r="F188" s="26"/>
      <c r="G188" s="26"/>
      <c r="H188" s="9">
        <v>0</v>
      </c>
      <c r="I188" s="9">
        <v>0</v>
      </c>
      <c r="J188" s="9">
        <v>0</v>
      </c>
    </row>
    <row r="189" spans="1:10" ht="58.9" hidden="1" customHeight="1" thickBot="1" x14ac:dyDescent="0.3">
      <c r="A189" s="50"/>
      <c r="B189" s="50"/>
      <c r="C189" s="26"/>
      <c r="D189" s="26"/>
      <c r="E189" s="26"/>
      <c r="F189" s="26"/>
      <c r="G189" s="26"/>
      <c r="H189" s="9">
        <v>0</v>
      </c>
      <c r="I189" s="9">
        <v>0</v>
      </c>
      <c r="J189" s="9">
        <v>0</v>
      </c>
    </row>
    <row r="190" spans="1:10" ht="63" hidden="1" customHeight="1" thickBot="1" x14ac:dyDescent="0.3">
      <c r="A190" s="50"/>
      <c r="B190" s="50"/>
      <c r="C190" s="26"/>
      <c r="D190" s="26"/>
      <c r="E190" s="26"/>
      <c r="F190" s="26"/>
      <c r="G190" s="26"/>
      <c r="H190" s="9">
        <v>0</v>
      </c>
      <c r="I190" s="9">
        <v>0</v>
      </c>
      <c r="J190" s="9">
        <v>0</v>
      </c>
    </row>
    <row r="191" spans="1:10" ht="82.9" hidden="1" customHeight="1" thickBot="1" x14ac:dyDescent="0.3">
      <c r="A191" s="50"/>
      <c r="B191" s="50"/>
      <c r="C191" s="26"/>
      <c r="D191" s="26"/>
      <c r="E191" s="26"/>
      <c r="F191" s="26"/>
      <c r="G191" s="26"/>
      <c r="H191" s="9">
        <f t="shared" ref="H191" si="100">H187+H188+H189+H190</f>
        <v>0</v>
      </c>
      <c r="I191" s="9">
        <f t="shared" ref="I191:J191" si="101">I187+I188+I189+I190</f>
        <v>0</v>
      </c>
      <c r="J191" s="9">
        <f t="shared" si="101"/>
        <v>0</v>
      </c>
    </row>
    <row r="192" spans="1:10" ht="67.150000000000006" hidden="1" customHeight="1" thickBot="1" x14ac:dyDescent="0.3">
      <c r="A192" s="45">
        <v>14</v>
      </c>
      <c r="B192" s="48" t="s">
        <v>46</v>
      </c>
      <c r="C192" s="26" t="s">
        <v>77</v>
      </c>
      <c r="D192" s="26" t="s">
        <v>78</v>
      </c>
      <c r="E192" s="26" t="s">
        <v>135</v>
      </c>
      <c r="F192" s="26" t="s">
        <v>176</v>
      </c>
      <c r="G192" s="26" t="s">
        <v>125</v>
      </c>
      <c r="H192" s="9">
        <f t="shared" ref="H192" si="102">H198</f>
        <v>0</v>
      </c>
      <c r="I192" s="9">
        <f>I198</f>
        <v>0</v>
      </c>
      <c r="J192" s="9">
        <f>J198</f>
        <v>0</v>
      </c>
    </row>
    <row r="193" spans="1:10" ht="67.900000000000006" hidden="1" customHeight="1" thickBot="1" x14ac:dyDescent="0.3">
      <c r="A193" s="45"/>
      <c r="B193" s="48"/>
      <c r="C193" s="26" t="s">
        <v>123</v>
      </c>
      <c r="D193" s="26" t="s">
        <v>78</v>
      </c>
      <c r="E193" s="26" t="s">
        <v>135</v>
      </c>
      <c r="F193" s="26" t="s">
        <v>176</v>
      </c>
      <c r="G193" s="26" t="s">
        <v>125</v>
      </c>
      <c r="H193" s="9">
        <f>H200</f>
        <v>0</v>
      </c>
      <c r="I193" s="9">
        <f>I199</f>
        <v>0</v>
      </c>
      <c r="J193" s="9">
        <f>J199</f>
        <v>0</v>
      </c>
    </row>
    <row r="194" spans="1:10" ht="61.9" hidden="1" customHeight="1" thickBot="1" x14ac:dyDescent="0.3">
      <c r="A194" s="45"/>
      <c r="B194" s="48"/>
      <c r="C194" s="26"/>
      <c r="D194" s="26"/>
      <c r="E194" s="26"/>
      <c r="F194" s="26"/>
      <c r="G194" s="26"/>
      <c r="H194" s="9">
        <f t="shared" ref="H194:I196" si="103">H200</f>
        <v>0</v>
      </c>
      <c r="I194" s="9">
        <f t="shared" si="103"/>
        <v>0</v>
      </c>
      <c r="J194" s="9">
        <f t="shared" ref="J194" si="104">J200</f>
        <v>0</v>
      </c>
    </row>
    <row r="195" spans="1:10" ht="63" hidden="1" customHeight="1" thickBot="1" x14ac:dyDescent="0.3">
      <c r="A195" s="45"/>
      <c r="B195" s="48"/>
      <c r="C195" s="26"/>
      <c r="D195" s="26"/>
      <c r="E195" s="26"/>
      <c r="F195" s="26"/>
      <c r="G195" s="26"/>
      <c r="H195" s="9">
        <f t="shared" ref="H195" si="105">H201</f>
        <v>0</v>
      </c>
      <c r="I195" s="9">
        <f t="shared" si="103"/>
        <v>0</v>
      </c>
      <c r="J195" s="9">
        <f t="shared" ref="J195" si="106">J201</f>
        <v>0</v>
      </c>
    </row>
    <row r="196" spans="1:10" ht="54" hidden="1" customHeight="1" thickBot="1" x14ac:dyDescent="0.3">
      <c r="A196" s="45"/>
      <c r="B196" s="48"/>
      <c r="C196" s="26"/>
      <c r="D196" s="26"/>
      <c r="E196" s="26"/>
      <c r="F196" s="26"/>
      <c r="G196" s="26"/>
      <c r="H196" s="9">
        <f t="shared" ref="H196" si="107">H202</f>
        <v>0</v>
      </c>
      <c r="I196" s="9">
        <f t="shared" si="103"/>
        <v>0</v>
      </c>
      <c r="J196" s="9">
        <f t="shared" ref="J196" si="108">J202</f>
        <v>0</v>
      </c>
    </row>
    <row r="197" spans="1:10" ht="61.9" hidden="1" customHeight="1" thickBot="1" x14ac:dyDescent="0.3">
      <c r="A197" s="45"/>
      <c r="B197" s="48"/>
      <c r="C197" s="26"/>
      <c r="D197" s="26"/>
      <c r="E197" s="26"/>
      <c r="F197" s="26"/>
      <c r="G197" s="26"/>
      <c r="H197" s="9">
        <f t="shared" ref="H197" si="109">H192+H194+H195+H196</f>
        <v>0</v>
      </c>
      <c r="I197" s="9">
        <f>I192+I194+I195+I196+I193</f>
        <v>0</v>
      </c>
      <c r="J197" s="9">
        <f>J192+J194+J195+J196+J193</f>
        <v>0</v>
      </c>
    </row>
    <row r="198" spans="1:10" ht="26.45" hidden="1" customHeight="1" thickBot="1" x14ac:dyDescent="0.3">
      <c r="A198" s="46" t="s">
        <v>39</v>
      </c>
      <c r="B198" s="48" t="s">
        <v>48</v>
      </c>
      <c r="C198" s="26" t="s">
        <v>77</v>
      </c>
      <c r="D198" s="26" t="s">
        <v>78</v>
      </c>
      <c r="E198" s="26" t="s">
        <v>135</v>
      </c>
      <c r="F198" s="26" t="s">
        <v>176</v>
      </c>
      <c r="G198" s="26" t="s">
        <v>125</v>
      </c>
      <c r="H198" s="9">
        <f t="shared" ref="H198" si="110">H204+H219</f>
        <v>0</v>
      </c>
      <c r="I198" s="9">
        <f>I204+I219</f>
        <v>0</v>
      </c>
      <c r="J198" s="9">
        <f>J204+J219</f>
        <v>0</v>
      </c>
    </row>
    <row r="199" spans="1:10" ht="49.9" hidden="1" customHeight="1" thickBot="1" x14ac:dyDescent="0.3">
      <c r="A199" s="46"/>
      <c r="B199" s="48"/>
      <c r="C199" s="26" t="s">
        <v>123</v>
      </c>
      <c r="D199" s="26" t="s">
        <v>78</v>
      </c>
      <c r="E199" s="26" t="s">
        <v>135</v>
      </c>
      <c r="F199" s="26" t="s">
        <v>176</v>
      </c>
      <c r="G199" s="26" t="s">
        <v>125</v>
      </c>
      <c r="H199" s="9">
        <v>0</v>
      </c>
      <c r="I199" s="9">
        <f>I209</f>
        <v>0</v>
      </c>
      <c r="J199" s="9">
        <f>J209</f>
        <v>0</v>
      </c>
    </row>
    <row r="200" spans="1:10" ht="52.9" hidden="1" customHeight="1" thickBot="1" x14ac:dyDescent="0.3">
      <c r="A200" s="46"/>
      <c r="B200" s="48"/>
      <c r="C200" s="26"/>
      <c r="D200" s="26"/>
      <c r="E200" s="26"/>
      <c r="F200" s="26"/>
      <c r="G200" s="26"/>
      <c r="H200" s="9">
        <f t="shared" ref="H200:I202" si="111">H205+H210+H215</f>
        <v>0</v>
      </c>
      <c r="I200" s="9">
        <f t="shared" si="111"/>
        <v>0</v>
      </c>
      <c r="J200" s="9">
        <f t="shared" ref="J200" si="112">J205+J210+J215</f>
        <v>0</v>
      </c>
    </row>
    <row r="201" spans="1:10" ht="57" hidden="1" customHeight="1" thickBot="1" x14ac:dyDescent="0.3">
      <c r="A201" s="46"/>
      <c r="B201" s="48"/>
      <c r="C201" s="26"/>
      <c r="D201" s="26"/>
      <c r="E201" s="26"/>
      <c r="F201" s="26"/>
      <c r="G201" s="26"/>
      <c r="H201" s="9">
        <f t="shared" ref="H201" si="113">H206+H211+H216</f>
        <v>0</v>
      </c>
      <c r="I201" s="9">
        <f t="shared" si="111"/>
        <v>0</v>
      </c>
      <c r="J201" s="9">
        <f t="shared" ref="J201" si="114">J206+J211+J216</f>
        <v>0</v>
      </c>
    </row>
    <row r="202" spans="1:10" ht="70.150000000000006" hidden="1" customHeight="1" thickBot="1" x14ac:dyDescent="0.3">
      <c r="A202" s="46"/>
      <c r="B202" s="48"/>
      <c r="C202" s="26"/>
      <c r="D202" s="26"/>
      <c r="E202" s="26"/>
      <c r="F202" s="26"/>
      <c r="G202" s="26"/>
      <c r="H202" s="9">
        <f t="shared" ref="H202" si="115">H207+H212+H217</f>
        <v>0</v>
      </c>
      <c r="I202" s="9">
        <f t="shared" si="111"/>
        <v>0</v>
      </c>
      <c r="J202" s="9">
        <f t="shared" ref="J202" si="116">J207+J212+J217</f>
        <v>0</v>
      </c>
    </row>
    <row r="203" spans="1:10" ht="31.9" hidden="1" customHeight="1" thickBot="1" x14ac:dyDescent="0.3">
      <c r="A203" s="46"/>
      <c r="B203" s="48"/>
      <c r="C203" s="26"/>
      <c r="D203" s="26"/>
      <c r="E203" s="26"/>
      <c r="F203" s="26"/>
      <c r="G203" s="26"/>
      <c r="H203" s="9">
        <f t="shared" ref="H203:I203" si="117">H198+H200+H201+H202</f>
        <v>0</v>
      </c>
      <c r="I203" s="9">
        <f t="shared" si="117"/>
        <v>0</v>
      </c>
      <c r="J203" s="9">
        <f t="shared" ref="J203" si="118">J198+J200+J201+J202</f>
        <v>0</v>
      </c>
    </row>
    <row r="204" spans="1:10" ht="58.9" hidden="1" customHeight="1" thickBot="1" x14ac:dyDescent="0.3">
      <c r="A204" s="46" t="s">
        <v>157</v>
      </c>
      <c r="B204" s="48" t="s">
        <v>52</v>
      </c>
      <c r="C204" s="26" t="s">
        <v>77</v>
      </c>
      <c r="D204" s="26" t="s">
        <v>78</v>
      </c>
      <c r="E204" s="26" t="s">
        <v>135</v>
      </c>
      <c r="F204" s="26" t="s">
        <v>176</v>
      </c>
      <c r="G204" s="26" t="s">
        <v>125</v>
      </c>
      <c r="H204" s="9">
        <v>0</v>
      </c>
      <c r="I204" s="9">
        <v>0</v>
      </c>
      <c r="J204" s="9">
        <v>0</v>
      </c>
    </row>
    <row r="205" spans="1:10" ht="67.150000000000006" hidden="1" customHeight="1" thickBot="1" x14ac:dyDescent="0.3">
      <c r="A205" s="46"/>
      <c r="B205" s="48"/>
      <c r="C205" s="26"/>
      <c r="D205" s="26"/>
      <c r="E205" s="26"/>
      <c r="F205" s="26"/>
      <c r="G205" s="26"/>
      <c r="H205" s="9">
        <v>0</v>
      </c>
      <c r="I205" s="9">
        <v>0</v>
      </c>
      <c r="J205" s="9">
        <v>0</v>
      </c>
    </row>
    <row r="206" spans="1:10" ht="64.900000000000006" hidden="1" customHeight="1" thickBot="1" x14ac:dyDescent="0.3">
      <c r="A206" s="46"/>
      <c r="B206" s="48"/>
      <c r="C206" s="26"/>
      <c r="D206" s="26"/>
      <c r="E206" s="26"/>
      <c r="F206" s="26"/>
      <c r="G206" s="26"/>
      <c r="H206" s="9">
        <v>0</v>
      </c>
      <c r="I206" s="9">
        <v>0</v>
      </c>
      <c r="J206" s="9">
        <v>0</v>
      </c>
    </row>
    <row r="207" spans="1:10" ht="63" hidden="1" customHeight="1" thickBot="1" x14ac:dyDescent="0.3">
      <c r="A207" s="46"/>
      <c r="B207" s="48"/>
      <c r="C207" s="26"/>
      <c r="D207" s="26"/>
      <c r="E207" s="26"/>
      <c r="F207" s="26"/>
      <c r="G207" s="26"/>
      <c r="H207" s="9">
        <v>0</v>
      </c>
      <c r="I207" s="9">
        <v>0</v>
      </c>
      <c r="J207" s="9">
        <v>0</v>
      </c>
    </row>
    <row r="208" spans="1:10" ht="52.15" hidden="1" customHeight="1" thickBot="1" x14ac:dyDescent="0.3">
      <c r="A208" s="46"/>
      <c r="B208" s="48"/>
      <c r="C208" s="26"/>
      <c r="D208" s="26"/>
      <c r="E208" s="26"/>
      <c r="F208" s="26"/>
      <c r="G208" s="26"/>
      <c r="H208" s="9">
        <f t="shared" ref="H208:I208" si="119">H204+H205+H206+H207</f>
        <v>0</v>
      </c>
      <c r="I208" s="9">
        <f t="shared" si="119"/>
        <v>0</v>
      </c>
      <c r="J208" s="9">
        <f t="shared" ref="J208" si="120">J204+J205+J206+J207</f>
        <v>0</v>
      </c>
    </row>
    <row r="209" spans="1:10" ht="7.9" hidden="1" customHeight="1" thickBot="1" x14ac:dyDescent="0.3">
      <c r="A209" s="46" t="s">
        <v>158</v>
      </c>
      <c r="B209" s="48" t="s">
        <v>126</v>
      </c>
      <c r="C209" s="26" t="s">
        <v>77</v>
      </c>
      <c r="D209" s="26" t="s">
        <v>78</v>
      </c>
      <c r="E209" s="26" t="s">
        <v>135</v>
      </c>
      <c r="F209" s="26" t="s">
        <v>176</v>
      </c>
      <c r="G209" s="26" t="s">
        <v>125</v>
      </c>
      <c r="H209" s="9">
        <v>0</v>
      </c>
      <c r="I209" s="9">
        <v>0</v>
      </c>
      <c r="J209" s="9">
        <v>0</v>
      </c>
    </row>
    <row r="210" spans="1:10" ht="43.15" hidden="1" customHeight="1" thickBot="1" x14ac:dyDescent="0.3">
      <c r="A210" s="46"/>
      <c r="B210" s="50"/>
      <c r="C210" s="26"/>
      <c r="D210" s="26"/>
      <c r="E210" s="26"/>
      <c r="F210" s="26"/>
      <c r="G210" s="26"/>
      <c r="H210" s="9">
        <v>0</v>
      </c>
      <c r="I210" s="9">
        <v>0</v>
      </c>
      <c r="J210" s="9">
        <v>0</v>
      </c>
    </row>
    <row r="211" spans="1:10" ht="45" hidden="1" customHeight="1" thickBot="1" x14ac:dyDescent="0.3">
      <c r="A211" s="46"/>
      <c r="B211" s="50"/>
      <c r="C211" s="26"/>
      <c r="D211" s="26"/>
      <c r="E211" s="26"/>
      <c r="F211" s="26"/>
      <c r="G211" s="26"/>
      <c r="H211" s="9">
        <v>0</v>
      </c>
      <c r="I211" s="9">
        <v>0</v>
      </c>
      <c r="J211" s="9">
        <v>0</v>
      </c>
    </row>
    <row r="212" spans="1:10" ht="51" hidden="1" customHeight="1" thickBot="1" x14ac:dyDescent="0.3">
      <c r="A212" s="46"/>
      <c r="B212" s="50"/>
      <c r="C212" s="26"/>
      <c r="D212" s="26"/>
      <c r="E212" s="26"/>
      <c r="F212" s="26"/>
      <c r="G212" s="26"/>
      <c r="H212" s="9">
        <v>0</v>
      </c>
      <c r="I212" s="9">
        <v>0</v>
      </c>
      <c r="J212" s="9">
        <v>0</v>
      </c>
    </row>
    <row r="213" spans="1:10" ht="42" hidden="1" customHeight="1" thickBot="1" x14ac:dyDescent="0.3">
      <c r="A213" s="46"/>
      <c r="B213" s="50"/>
      <c r="C213" s="26"/>
      <c r="D213" s="26"/>
      <c r="E213" s="26"/>
      <c r="F213" s="26"/>
      <c r="G213" s="26"/>
      <c r="H213" s="9">
        <f t="shared" ref="H213:I213" si="121">H209+H210+H211+H212</f>
        <v>0</v>
      </c>
      <c r="I213" s="9">
        <f t="shared" si="121"/>
        <v>0</v>
      </c>
      <c r="J213" s="9">
        <f t="shared" ref="J213" si="122">J209+J210+J211+J212</f>
        <v>0</v>
      </c>
    </row>
    <row r="214" spans="1:10" ht="46.9" hidden="1" customHeight="1" thickBot="1" x14ac:dyDescent="0.3">
      <c r="A214" s="46" t="s">
        <v>148</v>
      </c>
      <c r="B214" s="48" t="s">
        <v>9</v>
      </c>
      <c r="C214" s="26"/>
      <c r="D214" s="26"/>
      <c r="E214" s="26"/>
      <c r="F214" s="26"/>
      <c r="G214" s="26"/>
      <c r="H214" s="9">
        <v>0</v>
      </c>
      <c r="I214" s="9">
        <v>0</v>
      </c>
      <c r="J214" s="9">
        <v>0</v>
      </c>
    </row>
    <row r="215" spans="1:10" ht="0.6" hidden="1" customHeight="1" thickBot="1" x14ac:dyDescent="0.3">
      <c r="A215" s="46"/>
      <c r="B215" s="50"/>
      <c r="C215" s="26"/>
      <c r="D215" s="26"/>
      <c r="E215" s="26"/>
      <c r="F215" s="26"/>
      <c r="G215" s="26"/>
      <c r="H215" s="9">
        <v>0</v>
      </c>
      <c r="I215" s="9">
        <v>0</v>
      </c>
      <c r="J215" s="9">
        <v>0</v>
      </c>
    </row>
    <row r="216" spans="1:10" ht="37.15" hidden="1" customHeight="1" thickBot="1" x14ac:dyDescent="0.3">
      <c r="A216" s="46"/>
      <c r="B216" s="50"/>
      <c r="C216" s="26"/>
      <c r="D216" s="26"/>
      <c r="E216" s="26"/>
      <c r="F216" s="26"/>
      <c r="G216" s="26"/>
      <c r="H216" s="9">
        <v>0</v>
      </c>
      <c r="I216" s="9">
        <v>0</v>
      </c>
      <c r="J216" s="9">
        <v>0</v>
      </c>
    </row>
    <row r="217" spans="1:10" ht="37.15" hidden="1" customHeight="1" thickBot="1" x14ac:dyDescent="0.3">
      <c r="A217" s="46"/>
      <c r="B217" s="50"/>
      <c r="C217" s="26"/>
      <c r="D217" s="26"/>
      <c r="E217" s="26"/>
      <c r="F217" s="26"/>
      <c r="G217" s="26"/>
      <c r="H217" s="9">
        <v>0</v>
      </c>
      <c r="I217" s="9">
        <v>0</v>
      </c>
      <c r="J217" s="9">
        <v>0</v>
      </c>
    </row>
    <row r="218" spans="1:10" ht="31.15" hidden="1" customHeight="1" thickBot="1" x14ac:dyDescent="0.3">
      <c r="A218" s="46"/>
      <c r="B218" s="50"/>
      <c r="C218" s="26"/>
      <c r="D218" s="26"/>
      <c r="E218" s="26"/>
      <c r="F218" s="26"/>
      <c r="G218" s="26"/>
      <c r="H218" s="9">
        <f t="shared" ref="H218:I218" si="123">H214+H215+H216+H217</f>
        <v>0</v>
      </c>
      <c r="I218" s="9">
        <f t="shared" si="123"/>
        <v>0</v>
      </c>
      <c r="J218" s="9">
        <f t="shared" ref="J218" si="124">J214+J215+J216+J217</f>
        <v>0</v>
      </c>
    </row>
    <row r="219" spans="1:10" ht="39" hidden="1" customHeight="1" thickBot="1" x14ac:dyDescent="0.3">
      <c r="A219" s="46" t="s">
        <v>159</v>
      </c>
      <c r="B219" s="48" t="s">
        <v>152</v>
      </c>
      <c r="C219" s="26" t="s">
        <v>77</v>
      </c>
      <c r="D219" s="26" t="s">
        <v>78</v>
      </c>
      <c r="E219" s="26" t="s">
        <v>135</v>
      </c>
      <c r="F219" s="26" t="s">
        <v>176</v>
      </c>
      <c r="G219" s="26" t="s">
        <v>125</v>
      </c>
      <c r="H219" s="9">
        <v>0</v>
      </c>
      <c r="I219" s="9">
        <v>0</v>
      </c>
      <c r="J219" s="9">
        <v>0</v>
      </c>
    </row>
    <row r="220" spans="1:10" ht="40.15" hidden="1" customHeight="1" thickBot="1" x14ac:dyDescent="0.3">
      <c r="A220" s="46"/>
      <c r="B220" s="50"/>
      <c r="C220" s="26"/>
      <c r="D220" s="26"/>
      <c r="E220" s="26"/>
      <c r="F220" s="26"/>
      <c r="G220" s="26"/>
      <c r="H220" s="9">
        <v>0</v>
      </c>
      <c r="I220" s="9">
        <v>0</v>
      </c>
      <c r="J220" s="9">
        <v>0</v>
      </c>
    </row>
    <row r="221" spans="1:10" ht="49.9" hidden="1" customHeight="1" thickBot="1" x14ac:dyDescent="0.3">
      <c r="A221" s="46"/>
      <c r="B221" s="50"/>
      <c r="C221" s="26"/>
      <c r="D221" s="26"/>
      <c r="E221" s="26"/>
      <c r="F221" s="26"/>
      <c r="G221" s="26"/>
      <c r="H221" s="9">
        <v>0</v>
      </c>
      <c r="I221" s="9">
        <v>0</v>
      </c>
      <c r="J221" s="9">
        <v>0</v>
      </c>
    </row>
    <row r="222" spans="1:10" ht="73.900000000000006" hidden="1" customHeight="1" thickBot="1" x14ac:dyDescent="0.3">
      <c r="A222" s="46"/>
      <c r="B222" s="50"/>
      <c r="C222" s="26"/>
      <c r="D222" s="26"/>
      <c r="E222" s="26"/>
      <c r="F222" s="26"/>
      <c r="G222" s="26"/>
      <c r="H222" s="9">
        <v>0</v>
      </c>
      <c r="I222" s="9">
        <v>0</v>
      </c>
      <c r="J222" s="9">
        <v>0</v>
      </c>
    </row>
    <row r="223" spans="1:10" ht="57" hidden="1" customHeight="1" thickBot="1" x14ac:dyDescent="0.3">
      <c r="A223" s="46"/>
      <c r="B223" s="50"/>
      <c r="C223" s="26"/>
      <c r="D223" s="26"/>
      <c r="E223" s="26"/>
      <c r="F223" s="26"/>
      <c r="G223" s="26"/>
      <c r="H223" s="9">
        <f t="shared" ref="H223:I223" si="125">H219+H220+H221+H222</f>
        <v>0</v>
      </c>
      <c r="I223" s="9">
        <f t="shared" si="125"/>
        <v>0</v>
      </c>
      <c r="J223" s="9">
        <f t="shared" ref="J223" si="126">J219+J220+J221+J222</f>
        <v>0</v>
      </c>
    </row>
    <row r="224" spans="1:10" ht="66.599999999999994" hidden="1" customHeight="1" thickBot="1" x14ac:dyDescent="0.3">
      <c r="A224" s="46" t="s">
        <v>167</v>
      </c>
      <c r="B224" s="48" t="s">
        <v>170</v>
      </c>
      <c r="C224" s="26" t="s">
        <v>77</v>
      </c>
      <c r="D224" s="26" t="s">
        <v>78</v>
      </c>
      <c r="E224" s="26" t="s">
        <v>135</v>
      </c>
      <c r="F224" s="26" t="s">
        <v>176</v>
      </c>
      <c r="G224" s="26" t="s">
        <v>125</v>
      </c>
      <c r="H224" s="9">
        <v>0</v>
      </c>
      <c r="I224" s="9">
        <v>0</v>
      </c>
      <c r="J224" s="9">
        <v>0</v>
      </c>
    </row>
    <row r="225" spans="1:10" ht="54" hidden="1" customHeight="1" thickBot="1" x14ac:dyDescent="0.3">
      <c r="A225" s="46"/>
      <c r="B225" s="50"/>
      <c r="C225" s="26"/>
      <c r="D225" s="26"/>
      <c r="E225" s="26"/>
      <c r="F225" s="26"/>
      <c r="G225" s="26"/>
      <c r="H225" s="9">
        <v>0</v>
      </c>
      <c r="I225" s="9">
        <v>0</v>
      </c>
      <c r="J225" s="9">
        <v>0</v>
      </c>
    </row>
    <row r="226" spans="1:10" ht="34.9" hidden="1" customHeight="1" thickBot="1" x14ac:dyDescent="0.3">
      <c r="A226" s="46"/>
      <c r="B226" s="50"/>
      <c r="C226" s="26"/>
      <c r="D226" s="26"/>
      <c r="E226" s="26"/>
      <c r="F226" s="26"/>
      <c r="G226" s="26"/>
      <c r="H226" s="9">
        <v>0</v>
      </c>
      <c r="I226" s="9">
        <v>0</v>
      </c>
      <c r="J226" s="9">
        <v>0</v>
      </c>
    </row>
    <row r="227" spans="1:10" ht="55.15" hidden="1" customHeight="1" thickBot="1" x14ac:dyDescent="0.3">
      <c r="A227" s="46"/>
      <c r="B227" s="50"/>
      <c r="C227" s="26"/>
      <c r="D227" s="26"/>
      <c r="E227" s="26"/>
      <c r="F227" s="26"/>
      <c r="G227" s="26"/>
      <c r="H227" s="9">
        <v>0</v>
      </c>
      <c r="I227" s="9">
        <v>0</v>
      </c>
      <c r="J227" s="9">
        <v>0</v>
      </c>
    </row>
    <row r="228" spans="1:10" ht="43.9" hidden="1" customHeight="1" thickBot="1" x14ac:dyDescent="0.3">
      <c r="A228" s="46"/>
      <c r="B228" s="50"/>
      <c r="C228" s="26"/>
      <c r="D228" s="26"/>
      <c r="E228" s="26"/>
      <c r="F228" s="26"/>
      <c r="G228" s="26"/>
      <c r="H228" s="9">
        <f t="shared" ref="H228" si="127">H224+H225+H226+H227</f>
        <v>0</v>
      </c>
      <c r="I228" s="9">
        <f t="shared" ref="I228:J228" si="128">I224+I225+I226+I227</f>
        <v>0</v>
      </c>
      <c r="J228" s="9">
        <f t="shared" si="128"/>
        <v>0</v>
      </c>
    </row>
    <row r="229" spans="1:10" ht="61.15" hidden="1" customHeight="1" thickBot="1" x14ac:dyDescent="0.3">
      <c r="A229" s="46" t="s">
        <v>149</v>
      </c>
      <c r="B229" s="48" t="s">
        <v>53</v>
      </c>
      <c r="C229" s="26"/>
      <c r="D229" s="26"/>
      <c r="E229" s="26"/>
      <c r="F229" s="26"/>
      <c r="G229" s="26"/>
      <c r="H229" s="9">
        <v>0</v>
      </c>
      <c r="I229" s="9">
        <v>0</v>
      </c>
      <c r="J229" s="9">
        <v>0</v>
      </c>
    </row>
    <row r="230" spans="1:10" ht="46.15" hidden="1" customHeight="1" thickBot="1" x14ac:dyDescent="0.3">
      <c r="A230" s="46"/>
      <c r="B230" s="50"/>
      <c r="C230" s="26"/>
      <c r="D230" s="26"/>
      <c r="E230" s="26"/>
      <c r="F230" s="26"/>
      <c r="G230" s="26"/>
      <c r="H230" s="9">
        <v>0</v>
      </c>
      <c r="I230" s="9">
        <v>0</v>
      </c>
      <c r="J230" s="9">
        <v>0</v>
      </c>
    </row>
    <row r="231" spans="1:10" ht="46.9" hidden="1" customHeight="1" thickBot="1" x14ac:dyDescent="0.3">
      <c r="A231" s="46"/>
      <c r="B231" s="50"/>
      <c r="C231" s="26"/>
      <c r="D231" s="26"/>
      <c r="E231" s="26"/>
      <c r="F231" s="26"/>
      <c r="G231" s="26"/>
      <c r="H231" s="9">
        <v>0</v>
      </c>
      <c r="I231" s="9">
        <v>0</v>
      </c>
      <c r="J231" s="9">
        <v>0</v>
      </c>
    </row>
    <row r="232" spans="1:10" ht="49.15" hidden="1" customHeight="1" thickBot="1" x14ac:dyDescent="0.3">
      <c r="A232" s="46"/>
      <c r="B232" s="50"/>
      <c r="C232" s="26"/>
      <c r="D232" s="26"/>
      <c r="E232" s="26"/>
      <c r="F232" s="26"/>
      <c r="G232" s="26"/>
      <c r="H232" s="9">
        <v>0</v>
      </c>
      <c r="I232" s="9">
        <v>0</v>
      </c>
      <c r="J232" s="9">
        <v>0</v>
      </c>
    </row>
    <row r="233" spans="1:10" ht="48" hidden="1" customHeight="1" thickBot="1" x14ac:dyDescent="0.3">
      <c r="A233" s="46"/>
      <c r="B233" s="50"/>
      <c r="C233" s="26"/>
      <c r="D233" s="26"/>
      <c r="E233" s="26"/>
      <c r="F233" s="26"/>
      <c r="G233" s="26"/>
      <c r="H233" s="9">
        <f t="shared" ref="H233" si="129">H229+H230+H231+H232</f>
        <v>0</v>
      </c>
      <c r="I233" s="9">
        <f t="shared" ref="I233:J233" si="130">I229+I230+I231+I232</f>
        <v>0</v>
      </c>
      <c r="J233" s="9">
        <f t="shared" si="130"/>
        <v>0</v>
      </c>
    </row>
    <row r="234" spans="1:10" ht="55.9" hidden="1" customHeight="1" thickBot="1" x14ac:dyDescent="0.3">
      <c r="A234" s="46" t="s">
        <v>150</v>
      </c>
      <c r="B234" s="48" t="s">
        <v>68</v>
      </c>
      <c r="C234" s="26"/>
      <c r="D234" s="26"/>
      <c r="E234" s="26"/>
      <c r="F234" s="26"/>
      <c r="G234" s="26"/>
      <c r="H234" s="9">
        <v>0</v>
      </c>
      <c r="I234" s="9">
        <v>0</v>
      </c>
      <c r="J234" s="9">
        <v>0</v>
      </c>
    </row>
    <row r="235" spans="1:10" ht="1.1499999999999999" hidden="1" customHeight="1" thickBot="1" x14ac:dyDescent="0.3">
      <c r="A235" s="46"/>
      <c r="B235" s="50"/>
      <c r="C235" s="26"/>
      <c r="D235" s="26"/>
      <c r="E235" s="26"/>
      <c r="F235" s="26"/>
      <c r="G235" s="26"/>
      <c r="H235" s="9">
        <v>0</v>
      </c>
      <c r="I235" s="9">
        <v>0</v>
      </c>
      <c r="J235" s="9">
        <v>0</v>
      </c>
    </row>
    <row r="236" spans="1:10" ht="52.15" hidden="1" customHeight="1" thickBot="1" x14ac:dyDescent="0.3">
      <c r="A236" s="46"/>
      <c r="B236" s="50"/>
      <c r="C236" s="26"/>
      <c r="D236" s="26"/>
      <c r="E236" s="26"/>
      <c r="F236" s="26"/>
      <c r="G236" s="26"/>
      <c r="H236" s="9">
        <v>0</v>
      </c>
      <c r="I236" s="9">
        <v>0</v>
      </c>
      <c r="J236" s="9">
        <v>0</v>
      </c>
    </row>
    <row r="237" spans="1:10" ht="51" hidden="1" customHeight="1" thickBot="1" x14ac:dyDescent="0.3">
      <c r="A237" s="46"/>
      <c r="B237" s="50"/>
      <c r="C237" s="26"/>
      <c r="D237" s="26"/>
      <c r="E237" s="26"/>
      <c r="F237" s="26"/>
      <c r="G237" s="26"/>
      <c r="H237" s="9">
        <v>0</v>
      </c>
      <c r="I237" s="9">
        <v>0</v>
      </c>
      <c r="J237" s="9">
        <v>0</v>
      </c>
    </row>
    <row r="238" spans="1:10" ht="43.15" hidden="1" customHeight="1" thickBot="1" x14ac:dyDescent="0.3">
      <c r="A238" s="46"/>
      <c r="B238" s="50"/>
      <c r="C238" s="26"/>
      <c r="D238" s="26"/>
      <c r="E238" s="26"/>
      <c r="F238" s="26"/>
      <c r="G238" s="26"/>
      <c r="H238" s="9">
        <f t="shared" ref="H238" si="131">H234+H235+H236+H237</f>
        <v>0</v>
      </c>
      <c r="I238" s="9">
        <f t="shared" ref="I238:J238" si="132">I234+I235+I236+I237</f>
        <v>0</v>
      </c>
      <c r="J238" s="9">
        <f t="shared" si="132"/>
        <v>0</v>
      </c>
    </row>
    <row r="239" spans="1:10" ht="46.9" hidden="1" customHeight="1" thickBot="1" x14ac:dyDescent="0.3">
      <c r="A239" s="46" t="s">
        <v>151</v>
      </c>
      <c r="B239" s="48" t="s">
        <v>54</v>
      </c>
      <c r="C239" s="26"/>
      <c r="D239" s="26"/>
      <c r="E239" s="26"/>
      <c r="F239" s="26"/>
      <c r="G239" s="26"/>
      <c r="H239" s="9">
        <v>0</v>
      </c>
      <c r="I239" s="9">
        <v>0</v>
      </c>
      <c r="J239" s="9">
        <v>0</v>
      </c>
    </row>
    <row r="240" spans="1:10" ht="1.1499999999999999" hidden="1" customHeight="1" thickBot="1" x14ac:dyDescent="0.3">
      <c r="A240" s="46"/>
      <c r="B240" s="50"/>
      <c r="C240" s="26"/>
      <c r="D240" s="26"/>
      <c r="E240" s="26"/>
      <c r="F240" s="26"/>
      <c r="G240" s="26"/>
      <c r="H240" s="9">
        <v>0</v>
      </c>
      <c r="I240" s="9">
        <v>0</v>
      </c>
      <c r="J240" s="9">
        <v>0</v>
      </c>
    </row>
    <row r="241" spans="1:10" ht="40.15" hidden="1" customHeight="1" thickBot="1" x14ac:dyDescent="0.3">
      <c r="A241" s="46"/>
      <c r="B241" s="50"/>
      <c r="C241" s="26"/>
      <c r="D241" s="26"/>
      <c r="E241" s="26"/>
      <c r="F241" s="26"/>
      <c r="G241" s="26"/>
      <c r="H241" s="9">
        <v>0</v>
      </c>
      <c r="I241" s="9">
        <v>0</v>
      </c>
      <c r="J241" s="9">
        <v>0</v>
      </c>
    </row>
    <row r="242" spans="1:10" ht="34.15" hidden="1" customHeight="1" thickBot="1" x14ac:dyDescent="0.3">
      <c r="A242" s="46"/>
      <c r="B242" s="50"/>
      <c r="C242" s="26"/>
      <c r="D242" s="26"/>
      <c r="E242" s="26"/>
      <c r="F242" s="26"/>
      <c r="G242" s="26"/>
      <c r="H242" s="9">
        <v>0</v>
      </c>
      <c r="I242" s="9">
        <v>0</v>
      </c>
      <c r="J242" s="9">
        <v>0</v>
      </c>
    </row>
    <row r="243" spans="1:10" ht="40.15" hidden="1" customHeight="1" thickBot="1" x14ac:dyDescent="0.3">
      <c r="A243" s="46"/>
      <c r="B243" s="50"/>
      <c r="C243" s="26"/>
      <c r="D243" s="26"/>
      <c r="E243" s="26"/>
      <c r="F243" s="26"/>
      <c r="G243" s="26"/>
      <c r="H243" s="9">
        <f t="shared" ref="H243" si="133">H239+H240+H241+H242</f>
        <v>0</v>
      </c>
      <c r="I243" s="9">
        <f t="shared" ref="I243:J243" si="134">I239+I240+I241+I242</f>
        <v>0</v>
      </c>
      <c r="J243" s="9">
        <f t="shared" si="134"/>
        <v>0</v>
      </c>
    </row>
    <row r="244" spans="1:10" ht="49.15" hidden="1" customHeight="1" thickBot="1" x14ac:dyDescent="0.3">
      <c r="A244" s="45"/>
      <c r="B244" s="48" t="s">
        <v>130</v>
      </c>
      <c r="C244" s="26" t="s">
        <v>77</v>
      </c>
      <c r="D244" s="26" t="s">
        <v>78</v>
      </c>
      <c r="E244" s="26" t="s">
        <v>135</v>
      </c>
      <c r="F244" s="26" t="s">
        <v>177</v>
      </c>
      <c r="G244" s="26" t="s">
        <v>131</v>
      </c>
      <c r="H244" s="9">
        <f t="shared" ref="H244" si="135">H250</f>
        <v>0</v>
      </c>
      <c r="I244" s="9">
        <f>I250</f>
        <v>0</v>
      </c>
      <c r="J244" s="9">
        <f>J250</f>
        <v>0</v>
      </c>
    </row>
    <row r="245" spans="1:10" ht="39" hidden="1" customHeight="1" thickBot="1" x14ac:dyDescent="0.3">
      <c r="A245" s="45"/>
      <c r="B245" s="48"/>
      <c r="C245" s="26" t="s">
        <v>123</v>
      </c>
      <c r="D245" s="26" t="s">
        <v>78</v>
      </c>
      <c r="E245" s="26" t="s">
        <v>135</v>
      </c>
      <c r="F245" s="26" t="s">
        <v>177</v>
      </c>
      <c r="G245" s="26" t="s">
        <v>131</v>
      </c>
      <c r="H245" s="9">
        <f t="shared" ref="H245" si="136">H255</f>
        <v>0</v>
      </c>
      <c r="I245" s="9">
        <f>I255</f>
        <v>0</v>
      </c>
      <c r="J245" s="9">
        <f>J255</f>
        <v>0</v>
      </c>
    </row>
    <row r="246" spans="1:10" ht="6" hidden="1" customHeight="1" thickBot="1" x14ac:dyDescent="0.3">
      <c r="A246" s="45"/>
      <c r="B246" s="48"/>
      <c r="C246" s="26"/>
      <c r="D246" s="26"/>
      <c r="E246" s="26"/>
      <c r="F246" s="26"/>
      <c r="G246" s="26"/>
      <c r="H246" s="9">
        <v>0</v>
      </c>
      <c r="I246" s="9">
        <v>0</v>
      </c>
      <c r="J246" s="9">
        <v>0</v>
      </c>
    </row>
    <row r="247" spans="1:10" ht="55.15" hidden="1" customHeight="1" thickBot="1" x14ac:dyDescent="0.3">
      <c r="A247" s="45"/>
      <c r="B247" s="48"/>
      <c r="C247" s="26"/>
      <c r="D247" s="26"/>
      <c r="E247" s="26"/>
      <c r="F247" s="26"/>
      <c r="G247" s="26"/>
      <c r="H247" s="9">
        <v>0</v>
      </c>
      <c r="I247" s="9">
        <v>0</v>
      </c>
      <c r="J247" s="9">
        <v>0</v>
      </c>
    </row>
    <row r="248" spans="1:10" ht="46.9" hidden="1" customHeight="1" thickBot="1" x14ac:dyDescent="0.3">
      <c r="A248" s="45"/>
      <c r="B248" s="48"/>
      <c r="C248" s="26"/>
      <c r="D248" s="26"/>
      <c r="E248" s="26"/>
      <c r="F248" s="26"/>
      <c r="G248" s="26"/>
      <c r="H248" s="9">
        <v>0</v>
      </c>
      <c r="I248" s="9">
        <v>0</v>
      </c>
      <c r="J248" s="9">
        <v>0</v>
      </c>
    </row>
    <row r="249" spans="1:10" ht="58.15" hidden="1" customHeight="1" thickBot="1" x14ac:dyDescent="0.3">
      <c r="A249" s="45"/>
      <c r="B249" s="48"/>
      <c r="C249" s="26"/>
      <c r="D249" s="26"/>
      <c r="E249" s="26"/>
      <c r="F249" s="26"/>
      <c r="G249" s="26"/>
      <c r="H249" s="9">
        <f t="shared" ref="H249" si="137">H244+H246+H247+H248</f>
        <v>0</v>
      </c>
      <c r="I249" s="9">
        <f>I244+I246+I247+I248+I245</f>
        <v>0</v>
      </c>
      <c r="J249" s="9">
        <f>J244+J246+J247+J248+J245</f>
        <v>0</v>
      </c>
    </row>
    <row r="250" spans="1:10" ht="49.9" hidden="1" customHeight="1" thickBot="1" x14ac:dyDescent="0.3">
      <c r="A250" s="45" t="s">
        <v>8</v>
      </c>
      <c r="B250" s="48"/>
      <c r="C250" s="26" t="s">
        <v>77</v>
      </c>
      <c r="D250" s="26" t="s">
        <v>78</v>
      </c>
      <c r="E250" s="26" t="s">
        <v>135</v>
      </c>
      <c r="F250" s="26" t="s">
        <v>177</v>
      </c>
      <c r="G250" s="26" t="s">
        <v>131</v>
      </c>
      <c r="H250" s="9">
        <v>0</v>
      </c>
      <c r="I250" s="9">
        <f>I260</f>
        <v>0</v>
      </c>
      <c r="J250" s="9">
        <f>J260</f>
        <v>0</v>
      </c>
    </row>
    <row r="251" spans="1:10" ht="13.15" hidden="1" customHeight="1" thickBot="1" x14ac:dyDescent="0.3">
      <c r="A251" s="72"/>
      <c r="B251" s="50"/>
      <c r="C251" s="26"/>
      <c r="D251" s="26"/>
      <c r="E251" s="26"/>
      <c r="F251" s="26"/>
      <c r="G251" s="26"/>
      <c r="H251" s="9">
        <v>0</v>
      </c>
      <c r="I251" s="9">
        <v>0</v>
      </c>
      <c r="J251" s="9">
        <v>0</v>
      </c>
    </row>
    <row r="252" spans="1:10" ht="49.9" hidden="1" customHeight="1" thickBot="1" x14ac:dyDescent="0.3">
      <c r="A252" s="72"/>
      <c r="B252" s="50"/>
      <c r="C252" s="26"/>
      <c r="D252" s="26"/>
      <c r="E252" s="26"/>
      <c r="F252" s="26"/>
      <c r="G252" s="26"/>
      <c r="H252" s="9">
        <v>0</v>
      </c>
      <c r="I252" s="9">
        <v>0</v>
      </c>
      <c r="J252" s="9">
        <v>0</v>
      </c>
    </row>
    <row r="253" spans="1:10" ht="51" hidden="1" customHeight="1" thickBot="1" x14ac:dyDescent="0.3">
      <c r="A253" s="72"/>
      <c r="B253" s="50"/>
      <c r="C253" s="26"/>
      <c r="D253" s="26"/>
      <c r="E253" s="26"/>
      <c r="F253" s="26"/>
      <c r="G253" s="26"/>
      <c r="H253" s="9">
        <v>0</v>
      </c>
      <c r="I253" s="9">
        <v>0</v>
      </c>
      <c r="J253" s="9">
        <v>0</v>
      </c>
    </row>
    <row r="254" spans="1:10" ht="43.9" hidden="1" customHeight="1" thickBot="1" x14ac:dyDescent="0.3">
      <c r="A254" s="72"/>
      <c r="B254" s="50"/>
      <c r="C254" s="26"/>
      <c r="D254" s="26"/>
      <c r="E254" s="26"/>
      <c r="F254" s="26"/>
      <c r="G254" s="26"/>
      <c r="H254" s="9">
        <f t="shared" ref="H254" si="138">H250+H251+H252+H253</f>
        <v>0</v>
      </c>
      <c r="I254" s="9">
        <f t="shared" ref="I254:J254" si="139">I250+I251+I252+I253</f>
        <v>0</v>
      </c>
      <c r="J254" s="9">
        <f t="shared" si="139"/>
        <v>0</v>
      </c>
    </row>
    <row r="255" spans="1:10" ht="45" hidden="1" customHeight="1" thickBot="1" x14ac:dyDescent="0.3">
      <c r="A255" s="48"/>
      <c r="B255" s="48"/>
      <c r="C255" s="26" t="s">
        <v>123</v>
      </c>
      <c r="D255" s="26" t="s">
        <v>78</v>
      </c>
      <c r="E255" s="26" t="s">
        <v>135</v>
      </c>
      <c r="F255" s="26" t="s">
        <v>177</v>
      </c>
      <c r="G255" s="26" t="s">
        <v>131</v>
      </c>
      <c r="H255" s="9">
        <f t="shared" ref="H255" si="140">H267</f>
        <v>0</v>
      </c>
      <c r="I255" s="9">
        <f>I267</f>
        <v>0</v>
      </c>
      <c r="J255" s="9">
        <f>J267</f>
        <v>0</v>
      </c>
    </row>
    <row r="256" spans="1:10" ht="51" hidden="1" customHeight="1" thickBot="1" x14ac:dyDescent="0.3">
      <c r="A256" s="50"/>
      <c r="B256" s="50"/>
      <c r="C256" s="26"/>
      <c r="D256" s="26"/>
      <c r="E256" s="26"/>
      <c r="F256" s="26"/>
      <c r="G256" s="26"/>
      <c r="H256" s="9">
        <v>0</v>
      </c>
      <c r="I256" s="9">
        <v>0</v>
      </c>
      <c r="J256" s="9">
        <v>0</v>
      </c>
    </row>
    <row r="257" spans="1:10" ht="8.4499999999999993" hidden="1" customHeight="1" thickBot="1" x14ac:dyDescent="0.3">
      <c r="A257" s="50"/>
      <c r="B257" s="50"/>
      <c r="C257" s="26"/>
      <c r="D257" s="26"/>
      <c r="E257" s="26"/>
      <c r="F257" s="26"/>
      <c r="G257" s="26"/>
      <c r="H257" s="9">
        <v>0</v>
      </c>
      <c r="I257" s="9">
        <v>0</v>
      </c>
      <c r="J257" s="9">
        <v>0</v>
      </c>
    </row>
    <row r="258" spans="1:10" ht="45" hidden="1" customHeight="1" thickBot="1" x14ac:dyDescent="0.3">
      <c r="A258" s="50"/>
      <c r="B258" s="50"/>
      <c r="C258" s="26"/>
      <c r="D258" s="26"/>
      <c r="E258" s="26"/>
      <c r="F258" s="26"/>
      <c r="G258" s="26"/>
      <c r="H258" s="9">
        <v>0</v>
      </c>
      <c r="I258" s="9">
        <v>0</v>
      </c>
      <c r="J258" s="9">
        <v>0</v>
      </c>
    </row>
    <row r="259" spans="1:10" ht="48" hidden="1" customHeight="1" thickBot="1" x14ac:dyDescent="0.3">
      <c r="A259" s="50"/>
      <c r="B259" s="50"/>
      <c r="C259" s="26"/>
      <c r="D259" s="26"/>
      <c r="E259" s="26"/>
      <c r="F259" s="26"/>
      <c r="G259" s="26"/>
      <c r="H259" s="9">
        <f t="shared" ref="H259" si="141">H255+H256+H257+H258</f>
        <v>0</v>
      </c>
      <c r="I259" s="9">
        <f t="shared" ref="I259:J259" si="142">I255+I256+I257+I258</f>
        <v>0</v>
      </c>
      <c r="J259" s="9">
        <f t="shared" si="142"/>
        <v>0</v>
      </c>
    </row>
    <row r="260" spans="1:10" ht="61.15" hidden="1" customHeight="1" thickBot="1" x14ac:dyDescent="0.3">
      <c r="A260" s="48"/>
      <c r="B260" s="48"/>
      <c r="C260" s="26" t="s">
        <v>132</v>
      </c>
      <c r="D260" s="26" t="s">
        <v>78</v>
      </c>
      <c r="E260" s="26" t="s">
        <v>135</v>
      </c>
      <c r="F260" s="26" t="s">
        <v>177</v>
      </c>
      <c r="G260" s="26" t="s">
        <v>131</v>
      </c>
      <c r="H260" s="9">
        <v>0</v>
      </c>
      <c r="I260" s="9">
        <f>I268</f>
        <v>0</v>
      </c>
      <c r="J260" s="9">
        <f>J268</f>
        <v>0</v>
      </c>
    </row>
    <row r="261" spans="1:10" ht="40.15" hidden="1" customHeight="1" thickBot="1" x14ac:dyDescent="0.3">
      <c r="A261" s="50"/>
      <c r="B261" s="50"/>
      <c r="C261" s="26"/>
      <c r="D261" s="26"/>
      <c r="E261" s="26"/>
      <c r="F261" s="26"/>
      <c r="G261" s="26"/>
      <c r="H261" s="9">
        <v>0</v>
      </c>
      <c r="I261" s="9">
        <v>0</v>
      </c>
      <c r="J261" s="9">
        <v>0</v>
      </c>
    </row>
    <row r="262" spans="1:10" ht="48" hidden="1" customHeight="1" thickBot="1" x14ac:dyDescent="0.3">
      <c r="A262" s="50"/>
      <c r="B262" s="50"/>
      <c r="C262" s="26"/>
      <c r="D262" s="26"/>
      <c r="E262" s="26"/>
      <c r="F262" s="26"/>
      <c r="G262" s="26"/>
      <c r="H262" s="9">
        <v>0</v>
      </c>
      <c r="I262" s="9">
        <v>0</v>
      </c>
      <c r="J262" s="9">
        <v>0</v>
      </c>
    </row>
    <row r="263" spans="1:10" ht="12.6" hidden="1" customHeight="1" thickBot="1" x14ac:dyDescent="0.3">
      <c r="A263" s="50"/>
      <c r="B263" s="50"/>
      <c r="C263" s="26"/>
      <c r="D263" s="26"/>
      <c r="E263" s="26"/>
      <c r="F263" s="26"/>
      <c r="G263" s="26"/>
      <c r="H263" s="9">
        <v>0</v>
      </c>
      <c r="I263" s="9">
        <v>0</v>
      </c>
      <c r="J263" s="9">
        <v>0</v>
      </c>
    </row>
    <row r="264" spans="1:10" ht="46.15" hidden="1" customHeight="1" thickBot="1" x14ac:dyDescent="0.3">
      <c r="A264" s="50"/>
      <c r="B264" s="50"/>
      <c r="C264" s="26"/>
      <c r="D264" s="26"/>
      <c r="E264" s="26"/>
      <c r="F264" s="26"/>
      <c r="G264" s="26"/>
      <c r="H264" s="9">
        <f t="shared" ref="H264" si="143">H260+H261+H262+H263</f>
        <v>0</v>
      </c>
      <c r="I264" s="9">
        <f t="shared" ref="I264:J264" si="144">I260+I261+I262+I263</f>
        <v>0</v>
      </c>
      <c r="J264" s="9">
        <f t="shared" si="144"/>
        <v>0</v>
      </c>
    </row>
    <row r="265" spans="1:10" ht="42" hidden="1" customHeight="1" thickBot="1" x14ac:dyDescent="0.3">
      <c r="A265" s="45">
        <v>15</v>
      </c>
      <c r="B265" s="53" t="s">
        <v>61</v>
      </c>
      <c r="C265" s="26" t="s">
        <v>77</v>
      </c>
      <c r="D265" s="26" t="s">
        <v>78</v>
      </c>
      <c r="E265" s="26" t="s">
        <v>133</v>
      </c>
      <c r="F265" s="26" t="s">
        <v>88</v>
      </c>
      <c r="G265" s="26" t="s">
        <v>131</v>
      </c>
      <c r="H265" s="9">
        <v>0</v>
      </c>
      <c r="I265" s="9">
        <f>I275</f>
        <v>0</v>
      </c>
      <c r="J265" s="9">
        <f>J275</f>
        <v>0</v>
      </c>
    </row>
    <row r="266" spans="1:10" ht="1.1499999999999999" hidden="1" customHeight="1" thickBot="1" x14ac:dyDescent="0.3">
      <c r="A266" s="45"/>
      <c r="B266" s="53"/>
      <c r="C266" s="26" t="s">
        <v>77</v>
      </c>
      <c r="D266" s="26" t="s">
        <v>78</v>
      </c>
      <c r="E266" s="26" t="s">
        <v>135</v>
      </c>
      <c r="F266" s="26" t="s">
        <v>177</v>
      </c>
      <c r="G266" s="26" t="s">
        <v>131</v>
      </c>
      <c r="H266" s="9">
        <f t="shared" ref="H266" si="145">H276</f>
        <v>0</v>
      </c>
      <c r="I266" s="9">
        <f t="shared" ref="I266:J266" si="146">I276</f>
        <v>0</v>
      </c>
      <c r="J266" s="9">
        <f t="shared" si="146"/>
        <v>0</v>
      </c>
    </row>
    <row r="267" spans="1:10" ht="48" hidden="1" customHeight="1" thickBot="1" x14ac:dyDescent="0.3">
      <c r="A267" s="45"/>
      <c r="B267" s="53"/>
      <c r="C267" s="26" t="s">
        <v>123</v>
      </c>
      <c r="D267" s="26" t="s">
        <v>78</v>
      </c>
      <c r="E267" s="26" t="s">
        <v>135</v>
      </c>
      <c r="F267" s="26" t="s">
        <v>177</v>
      </c>
      <c r="G267" s="26" t="s">
        <v>131</v>
      </c>
      <c r="H267" s="9">
        <f>H272</f>
        <v>0</v>
      </c>
      <c r="I267" s="9">
        <f>I273</f>
        <v>0</v>
      </c>
      <c r="J267" s="9">
        <f>J273</f>
        <v>0</v>
      </c>
    </row>
    <row r="268" spans="1:10" ht="48" hidden="1" customHeight="1" thickBot="1" x14ac:dyDescent="0.3">
      <c r="A268" s="72"/>
      <c r="B268" s="54"/>
      <c r="C268" s="26"/>
      <c r="D268" s="26"/>
      <c r="E268" s="26"/>
      <c r="F268" s="26"/>
      <c r="G268" s="26"/>
      <c r="H268" s="9">
        <v>0</v>
      </c>
      <c r="I268" s="9">
        <v>0</v>
      </c>
      <c r="J268" s="9">
        <v>0</v>
      </c>
    </row>
    <row r="269" spans="1:10" ht="51" hidden="1" customHeight="1" thickBot="1" x14ac:dyDescent="0.3">
      <c r="A269" s="72"/>
      <c r="B269" s="54"/>
      <c r="C269" s="26"/>
      <c r="D269" s="26"/>
      <c r="E269" s="26"/>
      <c r="F269" s="26"/>
      <c r="G269" s="26"/>
      <c r="H269" s="9">
        <v>0</v>
      </c>
      <c r="I269" s="9">
        <v>0</v>
      </c>
      <c r="J269" s="9">
        <v>0</v>
      </c>
    </row>
    <row r="270" spans="1:10" ht="51" hidden="1" customHeight="1" thickBot="1" x14ac:dyDescent="0.3">
      <c r="A270" s="72"/>
      <c r="B270" s="54"/>
      <c r="C270" s="26"/>
      <c r="D270" s="26"/>
      <c r="E270" s="26"/>
      <c r="F270" s="26"/>
      <c r="G270" s="26"/>
      <c r="H270" s="9">
        <v>0</v>
      </c>
      <c r="I270" s="9">
        <v>0</v>
      </c>
      <c r="J270" s="9">
        <v>0</v>
      </c>
    </row>
    <row r="271" spans="1:10" ht="46.9" hidden="1" customHeight="1" thickBot="1" x14ac:dyDescent="0.3">
      <c r="A271" s="72"/>
      <c r="B271" s="54"/>
      <c r="C271" s="26"/>
      <c r="D271" s="26"/>
      <c r="E271" s="26"/>
      <c r="F271" s="26"/>
      <c r="G271" s="26"/>
      <c r="H271" s="9">
        <f t="shared" ref="H271" si="147">H265+H268+H269+H270+H267</f>
        <v>0</v>
      </c>
      <c r="I271" s="9">
        <f>I265+I268+I269+I270+I267</f>
        <v>0</v>
      </c>
      <c r="J271" s="9">
        <f>J265+J268+J269+J270+J267</f>
        <v>0</v>
      </c>
    </row>
    <row r="272" spans="1:10" ht="28.15" hidden="1" customHeight="1" thickBot="1" x14ac:dyDescent="0.3">
      <c r="A272" s="46" t="s">
        <v>41</v>
      </c>
      <c r="B272" s="53" t="s">
        <v>6</v>
      </c>
      <c r="C272" s="26" t="s">
        <v>77</v>
      </c>
      <c r="D272" s="26" t="s">
        <v>78</v>
      </c>
      <c r="E272" s="26" t="s">
        <v>135</v>
      </c>
      <c r="F272" s="26" t="s">
        <v>177</v>
      </c>
      <c r="G272" s="26" t="s">
        <v>131</v>
      </c>
      <c r="H272" s="9">
        <v>0</v>
      </c>
      <c r="I272" s="9">
        <v>0</v>
      </c>
      <c r="J272" s="9">
        <v>0</v>
      </c>
    </row>
    <row r="273" spans="1:10" ht="27" hidden="1" customHeight="1" thickBot="1" x14ac:dyDescent="0.3">
      <c r="A273" s="46"/>
      <c r="B273" s="53"/>
      <c r="C273" s="26" t="s">
        <v>123</v>
      </c>
      <c r="D273" s="26" t="s">
        <v>78</v>
      </c>
      <c r="E273" s="26" t="s">
        <v>135</v>
      </c>
      <c r="F273" s="26" t="s">
        <v>177</v>
      </c>
      <c r="G273" s="26" t="s">
        <v>131</v>
      </c>
      <c r="H273" s="9">
        <v>0</v>
      </c>
      <c r="I273" s="9">
        <v>0</v>
      </c>
      <c r="J273" s="9">
        <v>0</v>
      </c>
    </row>
    <row r="274" spans="1:10" ht="36" hidden="1" customHeight="1" thickBot="1" x14ac:dyDescent="0.3">
      <c r="A274" s="52"/>
      <c r="B274" s="54"/>
      <c r="C274" s="26"/>
      <c r="D274" s="26"/>
      <c r="E274" s="26"/>
      <c r="F274" s="26"/>
      <c r="G274" s="26"/>
      <c r="H274" s="9">
        <v>0</v>
      </c>
      <c r="I274" s="9">
        <v>0</v>
      </c>
      <c r="J274" s="9">
        <v>0</v>
      </c>
    </row>
    <row r="275" spans="1:10" ht="55.15" hidden="1" customHeight="1" thickBot="1" x14ac:dyDescent="0.3">
      <c r="A275" s="52"/>
      <c r="B275" s="54"/>
      <c r="C275" s="26"/>
      <c r="D275" s="26"/>
      <c r="E275" s="26"/>
      <c r="F275" s="26"/>
      <c r="G275" s="26"/>
      <c r="H275" s="9">
        <v>0</v>
      </c>
      <c r="I275" s="9">
        <v>0</v>
      </c>
      <c r="J275" s="9">
        <v>0</v>
      </c>
    </row>
    <row r="276" spans="1:10" ht="46.15" hidden="1" customHeight="1" thickBot="1" x14ac:dyDescent="0.3">
      <c r="A276" s="52"/>
      <c r="B276" s="54"/>
      <c r="C276" s="26"/>
      <c r="D276" s="26"/>
      <c r="E276" s="26"/>
      <c r="F276" s="26"/>
      <c r="G276" s="26"/>
      <c r="H276" s="9">
        <v>0</v>
      </c>
      <c r="I276" s="9">
        <v>0</v>
      </c>
      <c r="J276" s="9">
        <v>0</v>
      </c>
    </row>
    <row r="277" spans="1:10" ht="55.15" hidden="1" customHeight="1" thickBot="1" x14ac:dyDescent="0.3">
      <c r="A277" s="52"/>
      <c r="B277" s="54"/>
      <c r="C277" s="26"/>
      <c r="D277" s="26"/>
      <c r="E277" s="26"/>
      <c r="F277" s="26"/>
      <c r="G277" s="26"/>
      <c r="H277" s="9">
        <f t="shared" ref="H277" si="148">H272+H274+H275+H276</f>
        <v>0</v>
      </c>
      <c r="I277" s="9">
        <f>I272+I274+I275+I276+I273</f>
        <v>0</v>
      </c>
      <c r="J277" s="9">
        <f>J272+J274+J275+J276+J273</f>
        <v>0</v>
      </c>
    </row>
    <row r="278" spans="1:10" ht="88.15" customHeight="1" x14ac:dyDescent="0.25">
      <c r="A278" s="74" t="s">
        <v>80</v>
      </c>
      <c r="B278" s="13" t="s">
        <v>134</v>
      </c>
      <c r="C278" s="27" t="s">
        <v>200</v>
      </c>
      <c r="D278" s="27" t="s">
        <v>78</v>
      </c>
      <c r="E278" s="27" t="s">
        <v>135</v>
      </c>
      <c r="F278" s="27" t="s">
        <v>200</v>
      </c>
      <c r="G278" s="27" t="s">
        <v>200</v>
      </c>
      <c r="H278" s="8">
        <f>H279+H280+H281+H282</f>
        <v>13712556.99</v>
      </c>
      <c r="I278" s="8">
        <f t="shared" ref="I278:J278" si="149">I279+I280+I281+I282</f>
        <v>13410556.99</v>
      </c>
      <c r="J278" s="8">
        <f t="shared" si="149"/>
        <v>8155278.5</v>
      </c>
    </row>
    <row r="279" spans="1:10" ht="43.15" customHeight="1" x14ac:dyDescent="0.25">
      <c r="A279" s="75"/>
      <c r="B279" s="24" t="s">
        <v>201</v>
      </c>
      <c r="C279" s="27" t="s">
        <v>200</v>
      </c>
      <c r="D279" s="27" t="s">
        <v>78</v>
      </c>
      <c r="E279" s="27" t="s">
        <v>135</v>
      </c>
      <c r="F279" s="27" t="s">
        <v>200</v>
      </c>
      <c r="G279" s="27" t="s">
        <v>200</v>
      </c>
      <c r="H279" s="8">
        <f>H284+H297+H307</f>
        <v>3379738.99</v>
      </c>
      <c r="I279" s="8">
        <f t="shared" ref="I279:J279" si="150">I284+I297+I307</f>
        <v>3077738.99</v>
      </c>
      <c r="J279" s="8">
        <f t="shared" si="150"/>
        <v>2988869.5</v>
      </c>
    </row>
    <row r="280" spans="1:10" ht="26.25" customHeight="1" x14ac:dyDescent="0.25">
      <c r="A280" s="75"/>
      <c r="B280" s="24" t="s">
        <v>199</v>
      </c>
      <c r="C280" s="23"/>
      <c r="D280" s="23"/>
      <c r="E280" s="23"/>
      <c r="F280" s="23"/>
      <c r="G280" s="23"/>
      <c r="H280" s="8">
        <v>0</v>
      </c>
      <c r="I280" s="8">
        <v>0</v>
      </c>
      <c r="J280" s="8">
        <v>0</v>
      </c>
    </row>
    <row r="281" spans="1:10" ht="54.75" customHeight="1" x14ac:dyDescent="0.25">
      <c r="A281" s="75"/>
      <c r="B281" s="24" t="s">
        <v>202</v>
      </c>
      <c r="C281" s="27" t="s">
        <v>200</v>
      </c>
      <c r="D281" s="27" t="s">
        <v>78</v>
      </c>
      <c r="E281" s="27" t="s">
        <v>135</v>
      </c>
      <c r="F281" s="27" t="s">
        <v>200</v>
      </c>
      <c r="G281" s="27" t="s">
        <v>200</v>
      </c>
      <c r="H281" s="8">
        <f t="shared" ref="H281" si="151">H286</f>
        <v>10332818</v>
      </c>
      <c r="I281" s="8">
        <f>I286</f>
        <v>10332818</v>
      </c>
      <c r="J281" s="8">
        <f>J286</f>
        <v>5166409</v>
      </c>
    </row>
    <row r="282" spans="1:10" ht="54.75" customHeight="1" x14ac:dyDescent="0.25">
      <c r="A282" s="75"/>
      <c r="B282" s="13" t="s">
        <v>0</v>
      </c>
      <c r="C282" s="23"/>
      <c r="D282" s="23"/>
      <c r="E282" s="23"/>
      <c r="F282" s="23"/>
      <c r="G282" s="23"/>
      <c r="H282" s="8">
        <v>0</v>
      </c>
      <c r="I282" s="8">
        <v>0</v>
      </c>
      <c r="J282" s="8">
        <v>0</v>
      </c>
    </row>
    <row r="283" spans="1:10" ht="54" customHeight="1" x14ac:dyDescent="0.25">
      <c r="A283" s="47" t="s">
        <v>205</v>
      </c>
      <c r="B283" s="19" t="s">
        <v>31</v>
      </c>
      <c r="C283" s="20" t="s">
        <v>200</v>
      </c>
      <c r="D283" s="20" t="s">
        <v>78</v>
      </c>
      <c r="E283" s="20" t="s">
        <v>135</v>
      </c>
      <c r="F283" s="20" t="s">
        <v>178</v>
      </c>
      <c r="G283" s="20" t="s">
        <v>200</v>
      </c>
      <c r="H283" s="1">
        <f>H284+H285+H286+H287</f>
        <v>11512556.99</v>
      </c>
      <c r="I283" s="1">
        <f t="shared" ref="I283:J283" si="152">I284+I285+I286+I287</f>
        <v>11110556.99</v>
      </c>
      <c r="J283" s="1">
        <f t="shared" si="152"/>
        <v>5555278.5</v>
      </c>
    </row>
    <row r="284" spans="1:10" ht="26.25" customHeight="1" x14ac:dyDescent="0.25">
      <c r="A284" s="44"/>
      <c r="B284" s="18" t="s">
        <v>201</v>
      </c>
      <c r="C284" s="20" t="s">
        <v>77</v>
      </c>
      <c r="D284" s="20" t="s">
        <v>78</v>
      </c>
      <c r="E284" s="20" t="s">
        <v>135</v>
      </c>
      <c r="F284" s="20" t="s">
        <v>178</v>
      </c>
      <c r="G284" s="20" t="s">
        <v>200</v>
      </c>
      <c r="H284" s="3">
        <f>H290+H291</f>
        <v>1179738.99</v>
      </c>
      <c r="I284" s="3">
        <f t="shared" ref="I284:J284" si="153">I290+I291</f>
        <v>777738.99</v>
      </c>
      <c r="J284" s="3">
        <f t="shared" si="153"/>
        <v>388869.5</v>
      </c>
    </row>
    <row r="285" spans="1:10" ht="31.5" customHeight="1" x14ac:dyDescent="0.25">
      <c r="A285" s="44"/>
      <c r="B285" s="18" t="s">
        <v>199</v>
      </c>
      <c r="C285" s="20"/>
      <c r="D285" s="20"/>
      <c r="E285" s="20"/>
      <c r="F285" s="20"/>
      <c r="G285" s="20"/>
      <c r="H285" s="3">
        <f t="shared" ref="H285:J287" si="154">H292</f>
        <v>0</v>
      </c>
      <c r="I285" s="3">
        <f t="shared" si="154"/>
        <v>0</v>
      </c>
      <c r="J285" s="3">
        <f t="shared" si="154"/>
        <v>0</v>
      </c>
    </row>
    <row r="286" spans="1:10" ht="15.75" x14ac:dyDescent="0.25">
      <c r="A286" s="44"/>
      <c r="B286" s="18" t="s">
        <v>202</v>
      </c>
      <c r="C286" s="20" t="s">
        <v>77</v>
      </c>
      <c r="D286" s="20" t="s">
        <v>78</v>
      </c>
      <c r="E286" s="20" t="s">
        <v>135</v>
      </c>
      <c r="F286" s="20" t="s">
        <v>178</v>
      </c>
      <c r="G286" s="20" t="s">
        <v>200</v>
      </c>
      <c r="H286" s="3">
        <f t="shared" si="154"/>
        <v>10332818</v>
      </c>
      <c r="I286" s="3">
        <f t="shared" si="154"/>
        <v>10332818</v>
      </c>
      <c r="J286" s="3">
        <f t="shared" si="154"/>
        <v>5166409</v>
      </c>
    </row>
    <row r="287" spans="1:10" ht="15.75" x14ac:dyDescent="0.25">
      <c r="A287" s="44"/>
      <c r="B287" s="11" t="s">
        <v>0</v>
      </c>
      <c r="C287" s="20"/>
      <c r="D287" s="20"/>
      <c r="E287" s="20"/>
      <c r="F287" s="20"/>
      <c r="G287" s="20"/>
      <c r="H287" s="3">
        <f t="shared" si="154"/>
        <v>0</v>
      </c>
      <c r="I287" s="3">
        <f t="shared" si="154"/>
        <v>0</v>
      </c>
      <c r="J287" s="3">
        <f t="shared" si="154"/>
        <v>0</v>
      </c>
    </row>
    <row r="288" spans="1:10" ht="15.75" x14ac:dyDescent="0.25">
      <c r="A288" s="43" t="s">
        <v>219</v>
      </c>
      <c r="B288" s="56" t="s">
        <v>10</v>
      </c>
      <c r="C288" s="20" t="s">
        <v>200</v>
      </c>
      <c r="D288" s="20" t="s">
        <v>78</v>
      </c>
      <c r="E288" s="20" t="s">
        <v>135</v>
      </c>
      <c r="F288" s="20" t="s">
        <v>178</v>
      </c>
      <c r="G288" s="20" t="s">
        <v>109</v>
      </c>
      <c r="H288" s="3">
        <f>H290</f>
        <v>402000</v>
      </c>
      <c r="I288" s="3">
        <f>I290</f>
        <v>0</v>
      </c>
      <c r="J288" s="3">
        <f>J290</f>
        <v>0</v>
      </c>
    </row>
    <row r="289" spans="1:10" ht="15.75" x14ac:dyDescent="0.25">
      <c r="A289" s="44"/>
      <c r="B289" s="77"/>
      <c r="C289" s="20" t="s">
        <v>200</v>
      </c>
      <c r="D289" s="20" t="s">
        <v>78</v>
      </c>
      <c r="E289" s="20" t="s">
        <v>135</v>
      </c>
      <c r="F289" s="20" t="s">
        <v>178</v>
      </c>
      <c r="G289" s="20" t="s">
        <v>108</v>
      </c>
      <c r="H289" s="3">
        <f>H291+H292+H293+H294</f>
        <v>11110556.99</v>
      </c>
      <c r="I289" s="3">
        <f>I291+I292+I293+I294</f>
        <v>11110556.99</v>
      </c>
      <c r="J289" s="3">
        <f>J291+J292+J293+J294</f>
        <v>5555278.5</v>
      </c>
    </row>
    <row r="290" spans="1:10" ht="16.149999999999999" customHeight="1" x14ac:dyDescent="0.25">
      <c r="A290" s="44"/>
      <c r="B290" s="41" t="s">
        <v>201</v>
      </c>
      <c r="C290" s="20" t="s">
        <v>77</v>
      </c>
      <c r="D290" s="20" t="s">
        <v>78</v>
      </c>
      <c r="E290" s="20" t="s">
        <v>135</v>
      </c>
      <c r="F290" s="20" t="s">
        <v>178</v>
      </c>
      <c r="G290" s="20" t="s">
        <v>109</v>
      </c>
      <c r="H290" s="3">
        <v>402000</v>
      </c>
      <c r="I290" s="3">
        <v>0</v>
      </c>
      <c r="J290" s="3">
        <v>0</v>
      </c>
    </row>
    <row r="291" spans="1:10" ht="39" customHeight="1" x14ac:dyDescent="0.25">
      <c r="A291" s="44"/>
      <c r="B291" s="42"/>
      <c r="C291" s="20" t="s">
        <v>77</v>
      </c>
      <c r="D291" s="20" t="s">
        <v>78</v>
      </c>
      <c r="E291" s="20" t="s">
        <v>135</v>
      </c>
      <c r="F291" s="20" t="s">
        <v>178</v>
      </c>
      <c r="G291" s="20" t="s">
        <v>108</v>
      </c>
      <c r="H291" s="3">
        <v>777738.99</v>
      </c>
      <c r="I291" s="3">
        <v>777738.99</v>
      </c>
      <c r="J291" s="3">
        <v>388869.5</v>
      </c>
    </row>
    <row r="292" spans="1:10" ht="41.25" customHeight="1" x14ac:dyDescent="0.25">
      <c r="A292" s="44"/>
      <c r="B292" s="18" t="s">
        <v>199</v>
      </c>
      <c r="C292" s="20"/>
      <c r="D292" s="20"/>
      <c r="E292" s="20"/>
      <c r="F292" s="20"/>
      <c r="G292" s="20"/>
      <c r="H292" s="3">
        <v>0</v>
      </c>
      <c r="I292" s="3">
        <v>0</v>
      </c>
      <c r="J292" s="3">
        <v>0</v>
      </c>
    </row>
    <row r="293" spans="1:10" ht="15.75" x14ac:dyDescent="0.25">
      <c r="A293" s="44"/>
      <c r="B293" s="18" t="s">
        <v>202</v>
      </c>
      <c r="C293" s="20" t="s">
        <v>77</v>
      </c>
      <c r="D293" s="20" t="s">
        <v>78</v>
      </c>
      <c r="E293" s="20" t="s">
        <v>135</v>
      </c>
      <c r="F293" s="20" t="s">
        <v>178</v>
      </c>
      <c r="G293" s="20" t="s">
        <v>108</v>
      </c>
      <c r="H293" s="3">
        <v>10332818</v>
      </c>
      <c r="I293" s="3">
        <v>10332818</v>
      </c>
      <c r="J293" s="3">
        <v>5166409</v>
      </c>
    </row>
    <row r="294" spans="1:10" ht="15.75" x14ac:dyDescent="0.25">
      <c r="A294" s="44"/>
      <c r="B294" s="11" t="s">
        <v>0</v>
      </c>
      <c r="C294" s="20"/>
      <c r="D294" s="20"/>
      <c r="E294" s="20"/>
      <c r="F294" s="20"/>
      <c r="G294" s="20"/>
      <c r="H294" s="3">
        <v>0</v>
      </c>
      <c r="I294" s="3">
        <v>0</v>
      </c>
      <c r="J294" s="3">
        <v>0</v>
      </c>
    </row>
    <row r="295" spans="1:10" ht="15.75" hidden="1" x14ac:dyDescent="0.25">
      <c r="A295" s="44"/>
      <c r="B295" s="32"/>
      <c r="C295" s="20"/>
      <c r="D295" s="20"/>
      <c r="E295" s="20"/>
      <c r="F295" s="20"/>
      <c r="G295" s="20"/>
      <c r="H295" s="3">
        <f t="shared" ref="H295" si="155">H290+H292+H293+H294+H291</f>
        <v>11512556.99</v>
      </c>
      <c r="I295" s="3">
        <f>I290+I292+I293+I294+I291</f>
        <v>11110556.99</v>
      </c>
      <c r="J295" s="3">
        <f>J290+J292+J293+J294+J291</f>
        <v>5555278.5</v>
      </c>
    </row>
    <row r="296" spans="1:10" ht="40.5" customHeight="1" x14ac:dyDescent="0.25">
      <c r="A296" s="43" t="s">
        <v>220</v>
      </c>
      <c r="B296" s="21" t="s">
        <v>33</v>
      </c>
      <c r="C296" s="20" t="s">
        <v>200</v>
      </c>
      <c r="D296" s="20" t="s">
        <v>78</v>
      </c>
      <c r="E296" s="20" t="s">
        <v>135</v>
      </c>
      <c r="F296" s="20" t="s">
        <v>179</v>
      </c>
      <c r="G296" s="20" t="s">
        <v>200</v>
      </c>
      <c r="H296" s="3">
        <f>H297+H298+H299+H300</f>
        <v>2100000</v>
      </c>
      <c r="I296" s="3">
        <f t="shared" ref="I296:J296" si="156">I297+I298+I299+I300</f>
        <v>2300000</v>
      </c>
      <c r="J296" s="3">
        <f t="shared" si="156"/>
        <v>2600000</v>
      </c>
    </row>
    <row r="297" spans="1:10" ht="15.75" x14ac:dyDescent="0.25">
      <c r="A297" s="44"/>
      <c r="B297" s="18" t="s">
        <v>201</v>
      </c>
      <c r="C297" s="20" t="s">
        <v>77</v>
      </c>
      <c r="D297" s="20" t="s">
        <v>78</v>
      </c>
      <c r="E297" s="20" t="s">
        <v>135</v>
      </c>
      <c r="F297" s="20" t="s">
        <v>179</v>
      </c>
      <c r="G297" s="20" t="s">
        <v>200</v>
      </c>
      <c r="H297" s="3">
        <f t="shared" ref="H297:H300" si="157">H302</f>
        <v>2100000</v>
      </c>
      <c r="I297" s="3">
        <f t="shared" ref="I297:J297" si="158">I302</f>
        <v>2300000</v>
      </c>
      <c r="J297" s="3">
        <f t="shared" si="158"/>
        <v>2600000</v>
      </c>
    </row>
    <row r="298" spans="1:10" ht="15.75" x14ac:dyDescent="0.25">
      <c r="A298" s="44"/>
      <c r="B298" s="18" t="s">
        <v>199</v>
      </c>
      <c r="C298" s="20"/>
      <c r="D298" s="20"/>
      <c r="E298" s="20"/>
      <c r="F298" s="20"/>
      <c r="G298" s="20"/>
      <c r="H298" s="3">
        <f t="shared" si="157"/>
        <v>0</v>
      </c>
      <c r="I298" s="3">
        <f t="shared" ref="I298:J298" si="159">I303</f>
        <v>0</v>
      </c>
      <c r="J298" s="3">
        <f t="shared" si="159"/>
        <v>0</v>
      </c>
    </row>
    <row r="299" spans="1:10" ht="15.75" x14ac:dyDescent="0.25">
      <c r="A299" s="44"/>
      <c r="B299" s="18" t="s">
        <v>202</v>
      </c>
      <c r="C299" s="20"/>
      <c r="D299" s="20"/>
      <c r="E299" s="20"/>
      <c r="F299" s="20"/>
      <c r="G299" s="20"/>
      <c r="H299" s="3">
        <f t="shared" si="157"/>
        <v>0</v>
      </c>
      <c r="I299" s="3">
        <f t="shared" ref="I299:J299" si="160">I304</f>
        <v>0</v>
      </c>
      <c r="J299" s="3">
        <f t="shared" si="160"/>
        <v>0</v>
      </c>
    </row>
    <row r="300" spans="1:10" ht="15.75" x14ac:dyDescent="0.25">
      <c r="A300" s="44"/>
      <c r="B300" s="11" t="s">
        <v>0</v>
      </c>
      <c r="C300" s="20"/>
      <c r="D300" s="20"/>
      <c r="E300" s="20"/>
      <c r="F300" s="20"/>
      <c r="G300" s="20"/>
      <c r="H300" s="3">
        <f t="shared" si="157"/>
        <v>0</v>
      </c>
      <c r="I300" s="3">
        <f t="shared" ref="I300:J300" si="161">I305</f>
        <v>0</v>
      </c>
      <c r="J300" s="3">
        <f t="shared" si="161"/>
        <v>0</v>
      </c>
    </row>
    <row r="301" spans="1:10" ht="63" x14ac:dyDescent="0.25">
      <c r="A301" s="43" t="s">
        <v>221</v>
      </c>
      <c r="B301" s="21" t="s">
        <v>56</v>
      </c>
      <c r="C301" s="20" t="s">
        <v>200</v>
      </c>
      <c r="D301" s="20" t="s">
        <v>78</v>
      </c>
      <c r="E301" s="20" t="s">
        <v>135</v>
      </c>
      <c r="F301" s="20" t="s">
        <v>179</v>
      </c>
      <c r="G301" s="20" t="s">
        <v>109</v>
      </c>
      <c r="H301" s="3">
        <f>H302+H303+H304+H305</f>
        <v>2100000</v>
      </c>
      <c r="I301" s="3">
        <f t="shared" ref="I301:J301" si="162">I302+I303+I304+I305</f>
        <v>2300000</v>
      </c>
      <c r="J301" s="3">
        <f t="shared" si="162"/>
        <v>2600000</v>
      </c>
    </row>
    <row r="302" spans="1:10" ht="15.75" x14ac:dyDescent="0.25">
      <c r="A302" s="44"/>
      <c r="B302" s="18" t="s">
        <v>201</v>
      </c>
      <c r="C302" s="20" t="s">
        <v>77</v>
      </c>
      <c r="D302" s="20" t="s">
        <v>78</v>
      </c>
      <c r="E302" s="20" t="s">
        <v>135</v>
      </c>
      <c r="F302" s="20" t="s">
        <v>179</v>
      </c>
      <c r="G302" s="20" t="s">
        <v>109</v>
      </c>
      <c r="H302" s="3">
        <v>2100000</v>
      </c>
      <c r="I302" s="3">
        <v>2300000</v>
      </c>
      <c r="J302" s="3">
        <v>2600000</v>
      </c>
    </row>
    <row r="303" spans="1:10" ht="15.75" x14ac:dyDescent="0.25">
      <c r="A303" s="44"/>
      <c r="B303" s="18" t="s">
        <v>199</v>
      </c>
      <c r="C303" s="20"/>
      <c r="D303" s="20"/>
      <c r="E303" s="20"/>
      <c r="F303" s="20"/>
      <c r="G303" s="20"/>
      <c r="H303" s="3">
        <v>0</v>
      </c>
      <c r="I303" s="3">
        <v>0</v>
      </c>
      <c r="J303" s="3">
        <v>0</v>
      </c>
    </row>
    <row r="304" spans="1:10" ht="15.75" x14ac:dyDescent="0.25">
      <c r="A304" s="44"/>
      <c r="B304" s="18" t="s">
        <v>202</v>
      </c>
      <c r="C304" s="20"/>
      <c r="D304" s="20"/>
      <c r="E304" s="20"/>
      <c r="F304" s="20"/>
      <c r="G304" s="20"/>
      <c r="H304" s="3">
        <v>0</v>
      </c>
      <c r="I304" s="3">
        <v>0</v>
      </c>
      <c r="J304" s="3">
        <v>0</v>
      </c>
    </row>
    <row r="305" spans="1:10" ht="15.75" x14ac:dyDescent="0.25">
      <c r="A305" s="44"/>
      <c r="B305" s="11" t="s">
        <v>0</v>
      </c>
      <c r="C305" s="20"/>
      <c r="D305" s="20"/>
      <c r="E305" s="20"/>
      <c r="F305" s="20"/>
      <c r="G305" s="20"/>
      <c r="H305" s="3">
        <v>0</v>
      </c>
      <c r="I305" s="3">
        <v>0</v>
      </c>
      <c r="J305" s="3">
        <v>0</v>
      </c>
    </row>
    <row r="306" spans="1:10" ht="31.5" x14ac:dyDescent="0.25">
      <c r="A306" s="43" t="s">
        <v>222</v>
      </c>
      <c r="B306" s="21" t="s">
        <v>2</v>
      </c>
      <c r="C306" s="20" t="s">
        <v>200</v>
      </c>
      <c r="D306" s="20" t="s">
        <v>78</v>
      </c>
      <c r="E306" s="20" t="s">
        <v>135</v>
      </c>
      <c r="F306" s="20" t="s">
        <v>180</v>
      </c>
      <c r="G306" s="20" t="s">
        <v>200</v>
      </c>
      <c r="H306" s="3">
        <f>H307+H308+H309+H310</f>
        <v>100000</v>
      </c>
      <c r="I306" s="3">
        <f t="shared" ref="I306:J306" si="163">I307+I308+I309+I310</f>
        <v>0</v>
      </c>
      <c r="J306" s="3">
        <f t="shared" si="163"/>
        <v>0</v>
      </c>
    </row>
    <row r="307" spans="1:10" ht="16.149999999999999" customHeight="1" x14ac:dyDescent="0.25">
      <c r="A307" s="44"/>
      <c r="B307" s="18" t="s">
        <v>201</v>
      </c>
      <c r="C307" s="20" t="s">
        <v>77</v>
      </c>
      <c r="D307" s="20" t="s">
        <v>78</v>
      </c>
      <c r="E307" s="20" t="s">
        <v>135</v>
      </c>
      <c r="F307" s="20" t="s">
        <v>180</v>
      </c>
      <c r="G307" s="20" t="s">
        <v>200</v>
      </c>
      <c r="H307" s="3">
        <f t="shared" ref="H307:H310" si="164">H312</f>
        <v>100000</v>
      </c>
      <c r="I307" s="3">
        <f t="shared" ref="I307:J307" si="165">I312</f>
        <v>0</v>
      </c>
      <c r="J307" s="3">
        <f t="shared" si="165"/>
        <v>0</v>
      </c>
    </row>
    <row r="308" spans="1:10" ht="15.75" x14ac:dyDescent="0.25">
      <c r="A308" s="44"/>
      <c r="B308" s="18" t="s">
        <v>199</v>
      </c>
      <c r="C308" s="20"/>
      <c r="D308" s="20"/>
      <c r="E308" s="20"/>
      <c r="F308" s="20"/>
      <c r="G308" s="20"/>
      <c r="H308" s="3">
        <f t="shared" si="164"/>
        <v>0</v>
      </c>
      <c r="I308" s="3">
        <f t="shared" ref="I308:J308" si="166">I313</f>
        <v>0</v>
      </c>
      <c r="J308" s="3">
        <f t="shared" si="166"/>
        <v>0</v>
      </c>
    </row>
    <row r="309" spans="1:10" ht="15.75" x14ac:dyDescent="0.25">
      <c r="A309" s="44"/>
      <c r="B309" s="18" t="s">
        <v>202</v>
      </c>
      <c r="C309" s="20"/>
      <c r="D309" s="20"/>
      <c r="E309" s="20"/>
      <c r="F309" s="20"/>
      <c r="G309" s="20"/>
      <c r="H309" s="3">
        <f t="shared" si="164"/>
        <v>0</v>
      </c>
      <c r="I309" s="3">
        <f t="shared" ref="I309:J309" si="167">I314</f>
        <v>0</v>
      </c>
      <c r="J309" s="3">
        <f t="shared" si="167"/>
        <v>0</v>
      </c>
    </row>
    <row r="310" spans="1:10" ht="15.75" x14ac:dyDescent="0.25">
      <c r="A310" s="44"/>
      <c r="B310" s="11" t="s">
        <v>0</v>
      </c>
      <c r="C310" s="20"/>
      <c r="D310" s="20"/>
      <c r="E310" s="20"/>
      <c r="F310" s="20"/>
      <c r="G310" s="20"/>
      <c r="H310" s="3">
        <f t="shared" si="164"/>
        <v>0</v>
      </c>
      <c r="I310" s="3">
        <f t="shared" ref="I310:J310" si="168">I315</f>
        <v>0</v>
      </c>
      <c r="J310" s="3">
        <f t="shared" si="168"/>
        <v>0</v>
      </c>
    </row>
    <row r="311" spans="1:10" ht="31.5" x14ac:dyDescent="0.25">
      <c r="A311" s="43" t="s">
        <v>223</v>
      </c>
      <c r="B311" s="21" t="s">
        <v>2</v>
      </c>
      <c r="C311" s="20" t="s">
        <v>200</v>
      </c>
      <c r="D311" s="20" t="s">
        <v>78</v>
      </c>
      <c r="E311" s="20" t="s">
        <v>135</v>
      </c>
      <c r="F311" s="20" t="s">
        <v>180</v>
      </c>
      <c r="G311" s="20" t="s">
        <v>89</v>
      </c>
      <c r="H311" s="3">
        <f>H312+H313+H314+H315</f>
        <v>100000</v>
      </c>
      <c r="I311" s="3">
        <f t="shared" ref="I311:J311" si="169">I312+I313+I314+I315</f>
        <v>0</v>
      </c>
      <c r="J311" s="3">
        <f t="shared" si="169"/>
        <v>0</v>
      </c>
    </row>
    <row r="312" spans="1:10" ht="15.75" x14ac:dyDescent="0.25">
      <c r="A312" s="44"/>
      <c r="B312" s="18" t="s">
        <v>201</v>
      </c>
      <c r="C312" s="20" t="s">
        <v>77</v>
      </c>
      <c r="D312" s="20" t="s">
        <v>78</v>
      </c>
      <c r="E312" s="20" t="s">
        <v>135</v>
      </c>
      <c r="F312" s="20" t="s">
        <v>180</v>
      </c>
      <c r="G312" s="20" t="s">
        <v>89</v>
      </c>
      <c r="H312" s="3">
        <v>100000</v>
      </c>
      <c r="I312" s="3">
        <v>0</v>
      </c>
      <c r="J312" s="3">
        <v>0</v>
      </c>
    </row>
    <row r="313" spans="1:10" ht="15.75" x14ac:dyDescent="0.25">
      <c r="A313" s="44"/>
      <c r="B313" s="18" t="s">
        <v>199</v>
      </c>
      <c r="C313" s="20"/>
      <c r="D313" s="20"/>
      <c r="E313" s="20"/>
      <c r="F313" s="20"/>
      <c r="G313" s="20"/>
      <c r="H313" s="3">
        <v>0</v>
      </c>
      <c r="I313" s="3">
        <v>0</v>
      </c>
      <c r="J313" s="3">
        <v>0</v>
      </c>
    </row>
    <row r="314" spans="1:10" ht="15.75" x14ac:dyDescent="0.25">
      <c r="A314" s="44"/>
      <c r="B314" s="18" t="s">
        <v>202</v>
      </c>
      <c r="C314" s="20"/>
      <c r="D314" s="20"/>
      <c r="E314" s="20"/>
      <c r="F314" s="20"/>
      <c r="G314" s="20"/>
      <c r="H314" s="3">
        <v>0</v>
      </c>
      <c r="I314" s="3">
        <v>0</v>
      </c>
      <c r="J314" s="3">
        <v>0</v>
      </c>
    </row>
    <row r="315" spans="1:10" ht="15.75" x14ac:dyDescent="0.25">
      <c r="A315" s="44"/>
      <c r="B315" s="11" t="s">
        <v>0</v>
      </c>
      <c r="C315" s="20"/>
      <c r="D315" s="20"/>
      <c r="E315" s="20"/>
      <c r="F315" s="20"/>
      <c r="G315" s="20"/>
      <c r="H315" s="3">
        <v>0</v>
      </c>
      <c r="I315" s="3">
        <v>0</v>
      </c>
      <c r="J315" s="3">
        <v>0</v>
      </c>
    </row>
    <row r="316" spans="1:10" ht="57.6" customHeight="1" x14ac:dyDescent="0.25">
      <c r="A316" s="76" t="s">
        <v>224</v>
      </c>
      <c r="B316" s="22" t="s">
        <v>137</v>
      </c>
      <c r="C316" s="27" t="s">
        <v>200</v>
      </c>
      <c r="D316" s="27" t="s">
        <v>78</v>
      </c>
      <c r="E316" s="27" t="s">
        <v>226</v>
      </c>
      <c r="F316" s="27" t="s">
        <v>200</v>
      </c>
      <c r="G316" s="27" t="s">
        <v>200</v>
      </c>
      <c r="H316" s="7">
        <f>H317+H318+H319+H320</f>
        <v>650868.38</v>
      </c>
      <c r="I316" s="7">
        <f t="shared" ref="I316:J316" si="170">I317+I318+I319+I320</f>
        <v>0</v>
      </c>
      <c r="J316" s="7">
        <f t="shared" si="170"/>
        <v>0</v>
      </c>
    </row>
    <row r="317" spans="1:10" ht="27" customHeight="1" x14ac:dyDescent="0.25">
      <c r="A317" s="44"/>
      <c r="B317" s="24" t="s">
        <v>201</v>
      </c>
      <c r="C317" s="27" t="s">
        <v>77</v>
      </c>
      <c r="D317" s="27" t="s">
        <v>78</v>
      </c>
      <c r="E317" s="27" t="s">
        <v>226</v>
      </c>
      <c r="F317" s="27" t="s">
        <v>200</v>
      </c>
      <c r="G317" s="27" t="s">
        <v>200</v>
      </c>
      <c r="H317" s="8">
        <f>H322</f>
        <v>650868.38</v>
      </c>
      <c r="I317" s="8">
        <f t="shared" ref="I317:J317" si="171">I322</f>
        <v>0</v>
      </c>
      <c r="J317" s="8">
        <f t="shared" si="171"/>
        <v>0</v>
      </c>
    </row>
    <row r="318" spans="1:10" ht="29.25" customHeight="1" x14ac:dyDescent="0.25">
      <c r="A318" s="44"/>
      <c r="B318" s="24" t="s">
        <v>199</v>
      </c>
      <c r="C318" s="23"/>
      <c r="D318" s="23"/>
      <c r="E318" s="23"/>
      <c r="F318" s="23"/>
      <c r="G318" s="23"/>
      <c r="H318" s="8">
        <f>H323</f>
        <v>0</v>
      </c>
      <c r="I318" s="8">
        <f>I323</f>
        <v>0</v>
      </c>
      <c r="J318" s="8">
        <f>J323</f>
        <v>0</v>
      </c>
    </row>
    <row r="319" spans="1:10" ht="15.75" x14ac:dyDescent="0.25">
      <c r="A319" s="44"/>
      <c r="B319" s="24" t="s">
        <v>202</v>
      </c>
      <c r="C319" s="23"/>
      <c r="D319" s="23"/>
      <c r="E319" s="23"/>
      <c r="F319" s="23"/>
      <c r="G319" s="23"/>
      <c r="H319" s="8">
        <f>H324</f>
        <v>0</v>
      </c>
      <c r="I319" s="8">
        <f>I324</f>
        <v>0</v>
      </c>
      <c r="J319" s="8">
        <f>J324</f>
        <v>0</v>
      </c>
    </row>
    <row r="320" spans="1:10" ht="15.75" x14ac:dyDescent="0.25">
      <c r="A320" s="44"/>
      <c r="B320" s="13" t="s">
        <v>0</v>
      </c>
      <c r="C320" s="23"/>
      <c r="D320" s="23"/>
      <c r="E320" s="23"/>
      <c r="F320" s="23"/>
      <c r="G320" s="23"/>
      <c r="H320" s="8">
        <v>0</v>
      </c>
      <c r="I320" s="8">
        <v>0</v>
      </c>
      <c r="J320" s="8">
        <v>0</v>
      </c>
    </row>
    <row r="321" spans="1:10" ht="78.75" x14ac:dyDescent="0.25">
      <c r="A321" s="43" t="s">
        <v>36</v>
      </c>
      <c r="B321" s="19" t="s">
        <v>38</v>
      </c>
      <c r="C321" s="20" t="s">
        <v>200</v>
      </c>
      <c r="D321" s="20" t="s">
        <v>78</v>
      </c>
      <c r="E321" s="20" t="s">
        <v>135</v>
      </c>
      <c r="F321" s="20" t="s">
        <v>181</v>
      </c>
      <c r="G321" s="20" t="s">
        <v>200</v>
      </c>
      <c r="H321" s="1">
        <f>H322+H323+H324+H325</f>
        <v>650868.38</v>
      </c>
      <c r="I321" s="1">
        <f t="shared" ref="I321:J321" si="172">I322+I323+I324+I325</f>
        <v>0</v>
      </c>
      <c r="J321" s="1">
        <f t="shared" si="172"/>
        <v>0</v>
      </c>
    </row>
    <row r="322" spans="1:10" ht="57" customHeight="1" x14ac:dyDescent="0.25">
      <c r="A322" s="44"/>
      <c r="B322" s="18" t="s">
        <v>201</v>
      </c>
      <c r="C322" s="20" t="s">
        <v>77</v>
      </c>
      <c r="D322" s="20" t="s">
        <v>78</v>
      </c>
      <c r="E322" s="20" t="s">
        <v>135</v>
      </c>
      <c r="F322" s="20" t="s">
        <v>181</v>
      </c>
      <c r="G322" s="20" t="s">
        <v>200</v>
      </c>
      <c r="H322" s="3">
        <f>H327+H332+H337+H342+H347</f>
        <v>650868.38</v>
      </c>
      <c r="I322" s="3">
        <f t="shared" ref="I322:J322" si="173">I327+I332+I337+I342+I347</f>
        <v>0</v>
      </c>
      <c r="J322" s="3">
        <f t="shared" si="173"/>
        <v>0</v>
      </c>
    </row>
    <row r="323" spans="1:10" ht="46.5" customHeight="1" x14ac:dyDescent="0.25">
      <c r="A323" s="44"/>
      <c r="B323" s="18" t="s">
        <v>199</v>
      </c>
      <c r="C323" s="20"/>
      <c r="D323" s="20"/>
      <c r="E323" s="20"/>
      <c r="F323" s="20"/>
      <c r="G323" s="20"/>
      <c r="H323" s="3">
        <f>H328+H333+H338+H343+H348</f>
        <v>0</v>
      </c>
      <c r="I323" s="3">
        <f t="shared" ref="I323:J323" si="174">I328+I333+I338+I343+I348</f>
        <v>0</v>
      </c>
      <c r="J323" s="3">
        <f t="shared" si="174"/>
        <v>0</v>
      </c>
    </row>
    <row r="324" spans="1:10" ht="46.5" customHeight="1" x14ac:dyDescent="0.25">
      <c r="A324" s="44"/>
      <c r="B324" s="18" t="s">
        <v>202</v>
      </c>
      <c r="C324" s="20"/>
      <c r="D324" s="20"/>
      <c r="E324" s="20"/>
      <c r="F324" s="20"/>
      <c r="G324" s="20"/>
      <c r="H324" s="3">
        <f>H329+H334+H339+H344+H349</f>
        <v>0</v>
      </c>
      <c r="I324" s="3">
        <f t="shared" ref="I324:J324" si="175">I329+I334+I339+I344+I349</f>
        <v>0</v>
      </c>
      <c r="J324" s="3">
        <f t="shared" si="175"/>
        <v>0</v>
      </c>
    </row>
    <row r="325" spans="1:10" ht="48" customHeight="1" x14ac:dyDescent="0.25">
      <c r="A325" s="44"/>
      <c r="B325" s="11" t="s">
        <v>0</v>
      </c>
      <c r="C325" s="20"/>
      <c r="D325" s="20"/>
      <c r="E325" s="20"/>
      <c r="F325" s="20"/>
      <c r="G325" s="20"/>
      <c r="H325" s="3">
        <f>H330+H335+H340+H345+H350</f>
        <v>0</v>
      </c>
      <c r="I325" s="3">
        <f t="shared" ref="I325:J325" si="176">I330+I335+I340+I345+I350</f>
        <v>0</v>
      </c>
      <c r="J325" s="3">
        <f t="shared" si="176"/>
        <v>0</v>
      </c>
    </row>
    <row r="326" spans="1:10" ht="66" customHeight="1" x14ac:dyDescent="0.25">
      <c r="A326" s="43" t="s">
        <v>225</v>
      </c>
      <c r="B326" s="36" t="s">
        <v>58</v>
      </c>
      <c r="C326" s="20" t="s">
        <v>200</v>
      </c>
      <c r="D326" s="20" t="s">
        <v>78</v>
      </c>
      <c r="E326" s="20" t="s">
        <v>135</v>
      </c>
      <c r="F326" s="20" t="s">
        <v>181</v>
      </c>
      <c r="G326" s="20" t="s">
        <v>119</v>
      </c>
      <c r="H326" s="3">
        <f>H327+H328+H329+H330</f>
        <v>0</v>
      </c>
      <c r="I326" s="3">
        <f t="shared" ref="I326:J326" si="177">I327+I328+I329+I330</f>
        <v>0</v>
      </c>
      <c r="J326" s="3">
        <f t="shared" si="177"/>
        <v>0</v>
      </c>
    </row>
    <row r="327" spans="1:10" ht="29.25" customHeight="1" x14ac:dyDescent="0.25">
      <c r="A327" s="44"/>
      <c r="B327" s="18" t="s">
        <v>201</v>
      </c>
      <c r="C327" s="20" t="s">
        <v>77</v>
      </c>
      <c r="D327" s="20" t="s">
        <v>78</v>
      </c>
      <c r="E327" s="20" t="s">
        <v>135</v>
      </c>
      <c r="F327" s="20" t="s">
        <v>181</v>
      </c>
      <c r="G327" s="20" t="s">
        <v>119</v>
      </c>
      <c r="H327" s="3">
        <v>0</v>
      </c>
      <c r="I327" s="3">
        <v>0</v>
      </c>
      <c r="J327" s="3">
        <v>0</v>
      </c>
    </row>
    <row r="328" spans="1:10" ht="45" customHeight="1" x14ac:dyDescent="0.25">
      <c r="A328" s="44"/>
      <c r="B328" s="18" t="s">
        <v>199</v>
      </c>
      <c r="C328" s="20"/>
      <c r="D328" s="20"/>
      <c r="E328" s="20"/>
      <c r="F328" s="20"/>
      <c r="G328" s="20"/>
      <c r="H328" s="3">
        <v>0</v>
      </c>
      <c r="I328" s="3">
        <v>0</v>
      </c>
      <c r="J328" s="3">
        <v>0</v>
      </c>
    </row>
    <row r="329" spans="1:10" ht="48.75" customHeight="1" x14ac:dyDescent="0.25">
      <c r="A329" s="44"/>
      <c r="B329" s="18" t="s">
        <v>202</v>
      </c>
      <c r="C329" s="20"/>
      <c r="D329" s="20"/>
      <c r="E329" s="20"/>
      <c r="F329" s="20"/>
      <c r="G329" s="20"/>
      <c r="H329" s="3">
        <v>0</v>
      </c>
      <c r="I329" s="3">
        <v>0</v>
      </c>
      <c r="J329" s="3">
        <v>0</v>
      </c>
    </row>
    <row r="330" spans="1:10" ht="49.5" customHeight="1" x14ac:dyDescent="0.25">
      <c r="A330" s="44"/>
      <c r="B330" s="11" t="s">
        <v>0</v>
      </c>
      <c r="C330" s="20"/>
      <c r="D330" s="20"/>
      <c r="E330" s="20"/>
      <c r="F330" s="20"/>
      <c r="G330" s="20"/>
      <c r="H330" s="3">
        <v>0</v>
      </c>
      <c r="I330" s="3">
        <v>0</v>
      </c>
      <c r="J330" s="3">
        <v>0</v>
      </c>
    </row>
    <row r="331" spans="1:10" ht="36" hidden="1" customHeight="1" x14ac:dyDescent="0.25">
      <c r="A331" s="43" t="s">
        <v>206</v>
      </c>
      <c r="B331" s="21" t="s">
        <v>4</v>
      </c>
      <c r="C331" s="20" t="s">
        <v>200</v>
      </c>
      <c r="D331" s="20" t="s">
        <v>78</v>
      </c>
      <c r="E331" s="20" t="s">
        <v>135</v>
      </c>
      <c r="F331" s="20" t="s">
        <v>181</v>
      </c>
      <c r="G331" s="20" t="s">
        <v>120</v>
      </c>
      <c r="H331" s="3">
        <f>H332+H333+H334+H335</f>
        <v>0</v>
      </c>
      <c r="I331" s="3">
        <f t="shared" ref="I331:J331" si="178">I332+I333+I334+I335</f>
        <v>0</v>
      </c>
      <c r="J331" s="3">
        <f t="shared" si="178"/>
        <v>0</v>
      </c>
    </row>
    <row r="332" spans="1:10" ht="24.75" hidden="1" customHeight="1" x14ac:dyDescent="0.25">
      <c r="A332" s="44"/>
      <c r="B332" s="18" t="s">
        <v>201</v>
      </c>
      <c r="C332" s="20" t="s">
        <v>77</v>
      </c>
      <c r="D332" s="20" t="s">
        <v>78</v>
      </c>
      <c r="E332" s="20" t="s">
        <v>135</v>
      </c>
      <c r="F332" s="20" t="s">
        <v>181</v>
      </c>
      <c r="G332" s="20" t="s">
        <v>120</v>
      </c>
      <c r="H332" s="3">
        <v>0</v>
      </c>
      <c r="I332" s="3">
        <v>0</v>
      </c>
      <c r="J332" s="3">
        <v>0</v>
      </c>
    </row>
    <row r="333" spans="1:10" ht="45" hidden="1" customHeight="1" x14ac:dyDescent="0.25">
      <c r="A333" s="44"/>
      <c r="B333" s="18" t="s">
        <v>199</v>
      </c>
      <c r="C333" s="20"/>
      <c r="D333" s="20"/>
      <c r="E333" s="20"/>
      <c r="F333" s="20"/>
      <c r="G333" s="20"/>
      <c r="H333" s="3">
        <v>0</v>
      </c>
      <c r="I333" s="3">
        <v>0</v>
      </c>
      <c r="J333" s="3">
        <v>0</v>
      </c>
    </row>
    <row r="334" spans="1:10" ht="48.75" hidden="1" customHeight="1" x14ac:dyDescent="0.25">
      <c r="A334" s="44"/>
      <c r="B334" s="18" t="s">
        <v>202</v>
      </c>
      <c r="C334" s="20"/>
      <c r="D334" s="20"/>
      <c r="E334" s="20"/>
      <c r="F334" s="20"/>
      <c r="G334" s="20"/>
      <c r="H334" s="3">
        <v>0</v>
      </c>
      <c r="I334" s="3">
        <v>0</v>
      </c>
      <c r="J334" s="3">
        <v>0</v>
      </c>
    </row>
    <row r="335" spans="1:10" ht="48" hidden="1" customHeight="1" x14ac:dyDescent="0.25">
      <c r="A335" s="44"/>
      <c r="B335" s="11" t="s">
        <v>0</v>
      </c>
      <c r="C335" s="20"/>
      <c r="D335" s="20"/>
      <c r="E335" s="20"/>
      <c r="F335" s="20"/>
      <c r="G335" s="20"/>
      <c r="H335" s="3">
        <v>0</v>
      </c>
      <c r="I335" s="3">
        <v>0</v>
      </c>
      <c r="J335" s="3">
        <v>0</v>
      </c>
    </row>
    <row r="336" spans="1:10" ht="73.150000000000006" customHeight="1" x14ac:dyDescent="0.25">
      <c r="A336" s="43" t="s">
        <v>227</v>
      </c>
      <c r="B336" s="21" t="s">
        <v>60</v>
      </c>
      <c r="C336" s="20" t="s">
        <v>200</v>
      </c>
      <c r="D336" s="20" t="s">
        <v>78</v>
      </c>
      <c r="E336" s="20" t="s">
        <v>135</v>
      </c>
      <c r="F336" s="20" t="s">
        <v>181</v>
      </c>
      <c r="G336" s="20" t="s">
        <v>96</v>
      </c>
      <c r="H336" s="3">
        <f>H337+H338+H339+H340</f>
        <v>165940.38</v>
      </c>
      <c r="I336" s="3">
        <f t="shared" ref="I336:J336" si="179">I337+I338+I339+I340</f>
        <v>0</v>
      </c>
      <c r="J336" s="3">
        <f t="shared" si="179"/>
        <v>0</v>
      </c>
    </row>
    <row r="337" spans="1:10" ht="28.5" customHeight="1" x14ac:dyDescent="0.25">
      <c r="A337" s="44"/>
      <c r="B337" s="18" t="s">
        <v>201</v>
      </c>
      <c r="C337" s="20" t="s">
        <v>77</v>
      </c>
      <c r="D337" s="20" t="s">
        <v>78</v>
      </c>
      <c r="E337" s="20" t="s">
        <v>135</v>
      </c>
      <c r="F337" s="20" t="s">
        <v>181</v>
      </c>
      <c r="G337" s="20" t="s">
        <v>96</v>
      </c>
      <c r="H337" s="3">
        <v>165940.38</v>
      </c>
      <c r="I337" s="3">
        <v>0</v>
      </c>
      <c r="J337" s="3">
        <v>0</v>
      </c>
    </row>
    <row r="338" spans="1:10" ht="48.75" customHeight="1" x14ac:dyDescent="0.25">
      <c r="A338" s="44"/>
      <c r="B338" s="18" t="s">
        <v>199</v>
      </c>
      <c r="C338" s="20"/>
      <c r="D338" s="20"/>
      <c r="E338" s="20"/>
      <c r="F338" s="20"/>
      <c r="G338" s="20"/>
      <c r="H338" s="3">
        <v>0</v>
      </c>
      <c r="I338" s="3">
        <v>0</v>
      </c>
      <c r="J338" s="3">
        <v>0</v>
      </c>
    </row>
    <row r="339" spans="1:10" ht="49.5" customHeight="1" x14ac:dyDescent="0.25">
      <c r="A339" s="44"/>
      <c r="B339" s="18" t="s">
        <v>202</v>
      </c>
      <c r="C339" s="20"/>
      <c r="D339" s="20"/>
      <c r="E339" s="20"/>
      <c r="F339" s="20"/>
      <c r="G339" s="20"/>
      <c r="H339" s="3">
        <v>0</v>
      </c>
      <c r="I339" s="3">
        <v>0</v>
      </c>
      <c r="J339" s="3">
        <v>0</v>
      </c>
    </row>
    <row r="340" spans="1:10" ht="48" customHeight="1" x14ac:dyDescent="0.25">
      <c r="A340" s="44"/>
      <c r="B340" s="11" t="s">
        <v>0</v>
      </c>
      <c r="C340" s="20"/>
      <c r="D340" s="20"/>
      <c r="E340" s="20"/>
      <c r="F340" s="20"/>
      <c r="G340" s="20"/>
      <c r="H340" s="3">
        <v>0</v>
      </c>
      <c r="I340" s="3">
        <v>0</v>
      </c>
      <c r="J340" s="3">
        <v>0</v>
      </c>
    </row>
    <row r="341" spans="1:10" ht="93" customHeight="1" x14ac:dyDescent="0.25">
      <c r="A341" s="43" t="s">
        <v>228</v>
      </c>
      <c r="B341" s="21" t="s">
        <v>59</v>
      </c>
      <c r="C341" s="20" t="s">
        <v>200</v>
      </c>
      <c r="D341" s="20" t="s">
        <v>78</v>
      </c>
      <c r="E341" s="20" t="s">
        <v>135</v>
      </c>
      <c r="F341" s="20" t="s">
        <v>181</v>
      </c>
      <c r="G341" s="20" t="s">
        <v>97</v>
      </c>
      <c r="H341" s="3">
        <f>H342+H343+H344+H345</f>
        <v>484928</v>
      </c>
      <c r="I341" s="3">
        <f t="shared" ref="I341:J341" si="180">I342+I343+I344+I345</f>
        <v>0</v>
      </c>
      <c r="J341" s="3">
        <f t="shared" si="180"/>
        <v>0</v>
      </c>
    </row>
    <row r="342" spans="1:10" ht="27" customHeight="1" x14ac:dyDescent="0.25">
      <c r="A342" s="44"/>
      <c r="B342" s="18" t="s">
        <v>201</v>
      </c>
      <c r="C342" s="20" t="s">
        <v>77</v>
      </c>
      <c r="D342" s="20" t="s">
        <v>78</v>
      </c>
      <c r="E342" s="20" t="s">
        <v>135</v>
      </c>
      <c r="F342" s="20" t="s">
        <v>181</v>
      </c>
      <c r="G342" s="20" t="s">
        <v>97</v>
      </c>
      <c r="H342" s="3">
        <v>484928</v>
      </c>
      <c r="I342" s="3">
        <v>0</v>
      </c>
      <c r="J342" s="3">
        <v>0</v>
      </c>
    </row>
    <row r="343" spans="1:10" ht="50.25" customHeight="1" x14ac:dyDescent="0.25">
      <c r="A343" s="44"/>
      <c r="B343" s="18" t="s">
        <v>199</v>
      </c>
      <c r="C343" s="20"/>
      <c r="D343" s="20"/>
      <c r="E343" s="20"/>
      <c r="F343" s="20"/>
      <c r="G343" s="20"/>
      <c r="H343" s="3">
        <v>0</v>
      </c>
      <c r="I343" s="3">
        <v>0</v>
      </c>
      <c r="J343" s="3">
        <v>0</v>
      </c>
    </row>
    <row r="344" spans="1:10" ht="51" customHeight="1" x14ac:dyDescent="0.25">
      <c r="A344" s="44"/>
      <c r="B344" s="18" t="s">
        <v>202</v>
      </c>
      <c r="C344" s="20"/>
      <c r="D344" s="20"/>
      <c r="E344" s="20"/>
      <c r="F344" s="20"/>
      <c r="G344" s="20"/>
      <c r="H344" s="3">
        <v>0</v>
      </c>
      <c r="I344" s="3">
        <v>0</v>
      </c>
      <c r="J344" s="3">
        <v>0</v>
      </c>
    </row>
    <row r="345" spans="1:10" ht="50.25" customHeight="1" x14ac:dyDescent="0.25">
      <c r="A345" s="44"/>
      <c r="B345" s="11" t="s">
        <v>0</v>
      </c>
      <c r="C345" s="20"/>
      <c r="D345" s="20"/>
      <c r="E345" s="20"/>
      <c r="F345" s="20"/>
      <c r="G345" s="20"/>
      <c r="H345" s="3">
        <v>0</v>
      </c>
      <c r="I345" s="3">
        <v>0</v>
      </c>
      <c r="J345" s="3">
        <v>0</v>
      </c>
    </row>
    <row r="346" spans="1:10" ht="50.25" hidden="1" customHeight="1" x14ac:dyDescent="0.25">
      <c r="A346" s="43" t="s">
        <v>207</v>
      </c>
      <c r="B346" s="28" t="s">
        <v>166</v>
      </c>
      <c r="C346" s="20" t="s">
        <v>200</v>
      </c>
      <c r="D346" s="20" t="s">
        <v>78</v>
      </c>
      <c r="E346" s="20" t="s">
        <v>135</v>
      </c>
      <c r="F346" s="20" t="s">
        <v>181</v>
      </c>
      <c r="G346" s="20" t="s">
        <v>165</v>
      </c>
      <c r="H346" s="3">
        <f>H347+H348+H349+H350</f>
        <v>0</v>
      </c>
      <c r="I346" s="3">
        <f t="shared" ref="I346:J346" si="181">I347+I348+I349+I350</f>
        <v>0</v>
      </c>
      <c r="J346" s="3">
        <f t="shared" si="181"/>
        <v>0</v>
      </c>
    </row>
    <row r="347" spans="1:10" ht="27" hidden="1" customHeight="1" x14ac:dyDescent="0.25">
      <c r="A347" s="44"/>
      <c r="B347" s="18" t="s">
        <v>201</v>
      </c>
      <c r="C347" s="20" t="s">
        <v>77</v>
      </c>
      <c r="D347" s="20" t="s">
        <v>78</v>
      </c>
      <c r="E347" s="20" t="s">
        <v>135</v>
      </c>
      <c r="F347" s="20" t="s">
        <v>181</v>
      </c>
      <c r="G347" s="20" t="s">
        <v>165</v>
      </c>
      <c r="H347" s="3">
        <v>0</v>
      </c>
      <c r="I347" s="3">
        <v>0</v>
      </c>
      <c r="J347" s="3">
        <v>0</v>
      </c>
    </row>
    <row r="348" spans="1:10" ht="48" hidden="1" customHeight="1" x14ac:dyDescent="0.25">
      <c r="A348" s="44"/>
      <c r="B348" s="18" t="s">
        <v>199</v>
      </c>
      <c r="C348" s="20"/>
      <c r="D348" s="20"/>
      <c r="E348" s="20"/>
      <c r="F348" s="20"/>
      <c r="G348" s="20"/>
      <c r="H348" s="3">
        <v>0</v>
      </c>
      <c r="I348" s="3">
        <v>0</v>
      </c>
      <c r="J348" s="3">
        <v>0</v>
      </c>
    </row>
    <row r="349" spans="1:10" ht="46.15" hidden="1" customHeight="1" x14ac:dyDescent="0.25">
      <c r="A349" s="44"/>
      <c r="B349" s="18" t="s">
        <v>202</v>
      </c>
      <c r="C349" s="20"/>
      <c r="D349" s="20"/>
      <c r="E349" s="20"/>
      <c r="F349" s="20"/>
      <c r="G349" s="20"/>
      <c r="H349" s="3">
        <v>0</v>
      </c>
      <c r="I349" s="3">
        <v>0</v>
      </c>
      <c r="J349" s="3">
        <v>0</v>
      </c>
    </row>
    <row r="350" spans="1:10" ht="46.15" hidden="1" customHeight="1" x14ac:dyDescent="0.25">
      <c r="A350" s="44"/>
      <c r="B350" s="11" t="s">
        <v>0</v>
      </c>
      <c r="C350" s="20"/>
      <c r="D350" s="20"/>
      <c r="E350" s="20"/>
      <c r="F350" s="20"/>
      <c r="G350" s="20"/>
      <c r="H350" s="3">
        <v>0</v>
      </c>
      <c r="I350" s="3">
        <v>0</v>
      </c>
      <c r="J350" s="3">
        <v>0</v>
      </c>
    </row>
    <row r="351" spans="1:10" ht="111.6" customHeight="1" x14ac:dyDescent="0.25">
      <c r="A351" s="76" t="s">
        <v>136</v>
      </c>
      <c r="B351" s="29" t="s">
        <v>138</v>
      </c>
      <c r="C351" s="27" t="s">
        <v>200</v>
      </c>
      <c r="D351" s="27" t="s">
        <v>78</v>
      </c>
      <c r="E351" s="27" t="s">
        <v>139</v>
      </c>
      <c r="F351" s="27" t="s">
        <v>200</v>
      </c>
      <c r="G351" s="27" t="s">
        <v>200</v>
      </c>
      <c r="H351" s="7">
        <f>H352+H353+H354+H355</f>
        <v>14507458.26</v>
      </c>
      <c r="I351" s="7">
        <f t="shared" ref="I351:J351" si="182">I352+I353+I354+I355</f>
        <v>1339200</v>
      </c>
      <c r="J351" s="7">
        <f t="shared" si="182"/>
        <v>1339200</v>
      </c>
    </row>
    <row r="352" spans="1:10" ht="27" customHeight="1" x14ac:dyDescent="0.25">
      <c r="A352" s="44"/>
      <c r="B352" s="24" t="s">
        <v>201</v>
      </c>
      <c r="C352" s="27" t="s">
        <v>200</v>
      </c>
      <c r="D352" s="27" t="s">
        <v>78</v>
      </c>
      <c r="E352" s="27" t="s">
        <v>139</v>
      </c>
      <c r="F352" s="27" t="s">
        <v>200</v>
      </c>
      <c r="G352" s="27" t="s">
        <v>200</v>
      </c>
      <c r="H352" s="8">
        <f t="shared" ref="H352:J354" si="183">H357+H402</f>
        <v>14507458.26</v>
      </c>
      <c r="I352" s="8">
        <f t="shared" si="183"/>
        <v>1339200</v>
      </c>
      <c r="J352" s="8">
        <f t="shared" si="183"/>
        <v>1339200</v>
      </c>
    </row>
    <row r="353" spans="1:10" ht="27" customHeight="1" x14ac:dyDescent="0.25">
      <c r="A353" s="44"/>
      <c r="B353" s="24" t="s">
        <v>199</v>
      </c>
      <c r="C353" s="27" t="s">
        <v>200</v>
      </c>
      <c r="D353" s="27" t="s">
        <v>78</v>
      </c>
      <c r="E353" s="27" t="s">
        <v>139</v>
      </c>
      <c r="F353" s="27" t="s">
        <v>200</v>
      </c>
      <c r="G353" s="27" t="s">
        <v>200</v>
      </c>
      <c r="H353" s="8">
        <f t="shared" si="183"/>
        <v>0</v>
      </c>
      <c r="I353" s="8">
        <f t="shared" si="183"/>
        <v>0</v>
      </c>
      <c r="J353" s="8">
        <f t="shared" si="183"/>
        <v>0</v>
      </c>
    </row>
    <row r="354" spans="1:10" ht="51" customHeight="1" x14ac:dyDescent="0.25">
      <c r="A354" s="44"/>
      <c r="B354" s="24" t="s">
        <v>202</v>
      </c>
      <c r="C354" s="27" t="s">
        <v>200</v>
      </c>
      <c r="D354" s="27" t="s">
        <v>78</v>
      </c>
      <c r="E354" s="27" t="s">
        <v>139</v>
      </c>
      <c r="F354" s="27" t="s">
        <v>200</v>
      </c>
      <c r="G354" s="27" t="s">
        <v>200</v>
      </c>
      <c r="H354" s="8">
        <f t="shared" si="183"/>
        <v>0</v>
      </c>
      <c r="I354" s="8">
        <f t="shared" si="183"/>
        <v>0</v>
      </c>
      <c r="J354" s="8">
        <f t="shared" si="183"/>
        <v>0</v>
      </c>
    </row>
    <row r="355" spans="1:10" ht="34.5" customHeight="1" x14ac:dyDescent="0.25">
      <c r="A355" s="44"/>
      <c r="B355" s="13" t="s">
        <v>0</v>
      </c>
      <c r="C355" s="27" t="s">
        <v>200</v>
      </c>
      <c r="D355" s="23"/>
      <c r="E355" s="23"/>
      <c r="F355" s="27" t="s">
        <v>200</v>
      </c>
      <c r="G355" s="27" t="s">
        <v>200</v>
      </c>
      <c r="H355" s="8">
        <v>0</v>
      </c>
      <c r="I355" s="8">
        <v>0</v>
      </c>
      <c r="J355" s="8">
        <v>0</v>
      </c>
    </row>
    <row r="356" spans="1:10" ht="38.25" customHeight="1" x14ac:dyDescent="0.25">
      <c r="A356" s="43" t="s">
        <v>37</v>
      </c>
      <c r="B356" s="25" t="s">
        <v>43</v>
      </c>
      <c r="C356" s="20" t="s">
        <v>200</v>
      </c>
      <c r="D356" s="20" t="s">
        <v>78</v>
      </c>
      <c r="E356" s="20" t="s">
        <v>135</v>
      </c>
      <c r="F356" s="20" t="s">
        <v>182</v>
      </c>
      <c r="G356" s="20" t="s">
        <v>200</v>
      </c>
      <c r="H356" s="4">
        <f>H357+H358+H359+H360</f>
        <v>13021791.6</v>
      </c>
      <c r="I356" s="4">
        <f t="shared" ref="I356:J356" si="184">I357+I358+I359+I360</f>
        <v>1339200</v>
      </c>
      <c r="J356" s="4">
        <f t="shared" si="184"/>
        <v>1339200</v>
      </c>
    </row>
    <row r="357" spans="1:10" ht="27" customHeight="1" x14ac:dyDescent="0.25">
      <c r="A357" s="44"/>
      <c r="B357" s="18" t="s">
        <v>201</v>
      </c>
      <c r="C357" s="20" t="s">
        <v>77</v>
      </c>
      <c r="D357" s="20" t="s">
        <v>78</v>
      </c>
      <c r="E357" s="20" t="s">
        <v>135</v>
      </c>
      <c r="F357" s="20" t="s">
        <v>182</v>
      </c>
      <c r="G357" s="20" t="s">
        <v>200</v>
      </c>
      <c r="H357" s="3">
        <f>H362+H367+H372+H377+H387+H392+H382</f>
        <v>13021791.6</v>
      </c>
      <c r="I357" s="3">
        <f t="shared" ref="I357:J357" si="185">I362+I367+I372+I377+I387+I392+I382</f>
        <v>1339200</v>
      </c>
      <c r="J357" s="3">
        <f t="shared" si="185"/>
        <v>1339200</v>
      </c>
    </row>
    <row r="358" spans="1:10" ht="27.75" customHeight="1" x14ac:dyDescent="0.25">
      <c r="A358" s="44"/>
      <c r="B358" s="18" t="s">
        <v>199</v>
      </c>
      <c r="C358" s="20"/>
      <c r="D358" s="20"/>
      <c r="E358" s="20"/>
      <c r="F358" s="20"/>
      <c r="G358" s="20"/>
      <c r="H358" s="3">
        <f t="shared" ref="H358:J360" si="186">H363+H368+H373+H378+H388+H393</f>
        <v>0</v>
      </c>
      <c r="I358" s="3">
        <f t="shared" si="186"/>
        <v>0</v>
      </c>
      <c r="J358" s="3">
        <f t="shared" si="186"/>
        <v>0</v>
      </c>
    </row>
    <row r="359" spans="1:10" ht="39" customHeight="1" x14ac:dyDescent="0.25">
      <c r="A359" s="44"/>
      <c r="B359" s="18" t="s">
        <v>202</v>
      </c>
      <c r="C359" s="20" t="s">
        <v>77</v>
      </c>
      <c r="D359" s="20" t="s">
        <v>78</v>
      </c>
      <c r="E359" s="20" t="s">
        <v>135</v>
      </c>
      <c r="F359" s="20" t="s">
        <v>182</v>
      </c>
      <c r="G359" s="20" t="s">
        <v>200</v>
      </c>
      <c r="H359" s="3">
        <f t="shared" si="186"/>
        <v>0</v>
      </c>
      <c r="I359" s="3">
        <f t="shared" si="186"/>
        <v>0</v>
      </c>
      <c r="J359" s="3">
        <f t="shared" si="186"/>
        <v>0</v>
      </c>
    </row>
    <row r="360" spans="1:10" ht="15.75" x14ac:dyDescent="0.25">
      <c r="A360" s="44"/>
      <c r="B360" s="11" t="s">
        <v>0</v>
      </c>
      <c r="C360" s="20"/>
      <c r="D360" s="20"/>
      <c r="E360" s="20"/>
      <c r="F360" s="20"/>
      <c r="G360" s="20"/>
      <c r="H360" s="3">
        <f t="shared" si="186"/>
        <v>0</v>
      </c>
      <c r="I360" s="3">
        <f t="shared" si="186"/>
        <v>0</v>
      </c>
      <c r="J360" s="3">
        <f t="shared" si="186"/>
        <v>0</v>
      </c>
    </row>
    <row r="361" spans="1:10" ht="31.5" x14ac:dyDescent="0.25">
      <c r="A361" s="43" t="s">
        <v>229</v>
      </c>
      <c r="B361" s="21" t="s">
        <v>63</v>
      </c>
      <c r="C361" s="20" t="s">
        <v>200</v>
      </c>
      <c r="D361" s="20" t="s">
        <v>78</v>
      </c>
      <c r="E361" s="20" t="s">
        <v>135</v>
      </c>
      <c r="F361" s="20" t="s">
        <v>182</v>
      </c>
      <c r="G361" s="20" t="s">
        <v>101</v>
      </c>
      <c r="H361" s="3">
        <f>H362+H363+H364+H365</f>
        <v>3089200</v>
      </c>
      <c r="I361" s="3">
        <f t="shared" ref="I361:J361" si="187">I362+I363+I364+I365</f>
        <v>1339200</v>
      </c>
      <c r="J361" s="3">
        <f t="shared" si="187"/>
        <v>1339200</v>
      </c>
    </row>
    <row r="362" spans="1:10" ht="15.75" x14ac:dyDescent="0.25">
      <c r="A362" s="44"/>
      <c r="B362" s="18" t="s">
        <v>201</v>
      </c>
      <c r="C362" s="20" t="s">
        <v>77</v>
      </c>
      <c r="D362" s="20" t="s">
        <v>78</v>
      </c>
      <c r="E362" s="20" t="s">
        <v>135</v>
      </c>
      <c r="F362" s="20" t="s">
        <v>182</v>
      </c>
      <c r="G362" s="20" t="s">
        <v>101</v>
      </c>
      <c r="H362" s="3">
        <f>2839200+250000</f>
        <v>3089200</v>
      </c>
      <c r="I362" s="3">
        <v>1339200</v>
      </c>
      <c r="J362" s="3">
        <v>1339200</v>
      </c>
    </row>
    <row r="363" spans="1:10" ht="15.75" x14ac:dyDescent="0.25">
      <c r="A363" s="44"/>
      <c r="B363" s="18" t="s">
        <v>199</v>
      </c>
      <c r="C363" s="20"/>
      <c r="D363" s="20"/>
      <c r="E363" s="20"/>
      <c r="F363" s="20"/>
      <c r="G363" s="20"/>
      <c r="H363" s="3">
        <v>0</v>
      </c>
      <c r="I363" s="3">
        <v>0</v>
      </c>
      <c r="J363" s="3">
        <v>0</v>
      </c>
    </row>
    <row r="364" spans="1:10" ht="15.75" x14ac:dyDescent="0.25">
      <c r="A364" s="44"/>
      <c r="B364" s="18" t="s">
        <v>202</v>
      </c>
      <c r="C364" s="20"/>
      <c r="D364" s="20"/>
      <c r="E364" s="20"/>
      <c r="F364" s="20"/>
      <c r="G364" s="20"/>
      <c r="H364" s="3">
        <v>0</v>
      </c>
      <c r="I364" s="3">
        <v>0</v>
      </c>
      <c r="J364" s="3">
        <v>0</v>
      </c>
    </row>
    <row r="365" spans="1:10" ht="15.75" x14ac:dyDescent="0.25">
      <c r="A365" s="44"/>
      <c r="B365" s="11" t="s">
        <v>0</v>
      </c>
      <c r="C365" s="20"/>
      <c r="D365" s="20"/>
      <c r="E365" s="20"/>
      <c r="F365" s="20"/>
      <c r="G365" s="20"/>
      <c r="H365" s="3">
        <v>0</v>
      </c>
      <c r="I365" s="3">
        <v>0</v>
      </c>
      <c r="J365" s="3">
        <v>0</v>
      </c>
    </row>
    <row r="366" spans="1:10" ht="15.75" hidden="1" x14ac:dyDescent="0.25">
      <c r="A366" s="43" t="s">
        <v>208</v>
      </c>
      <c r="B366" s="21" t="s">
        <v>64</v>
      </c>
      <c r="C366" s="20" t="s">
        <v>200</v>
      </c>
      <c r="D366" s="20" t="s">
        <v>78</v>
      </c>
      <c r="E366" s="20" t="s">
        <v>135</v>
      </c>
      <c r="F366" s="20" t="s">
        <v>182</v>
      </c>
      <c r="G366" s="20" t="s">
        <v>121</v>
      </c>
      <c r="H366" s="3">
        <f>H367+H368+H369+H370</f>
        <v>0</v>
      </c>
      <c r="I366" s="3">
        <f t="shared" ref="I366:J366" si="188">I367+I368+I369+I370</f>
        <v>0</v>
      </c>
      <c r="J366" s="3">
        <f t="shared" si="188"/>
        <v>0</v>
      </c>
    </row>
    <row r="367" spans="1:10" ht="15.75" hidden="1" x14ac:dyDescent="0.25">
      <c r="A367" s="44"/>
      <c r="B367" s="18" t="s">
        <v>201</v>
      </c>
      <c r="C367" s="20" t="s">
        <v>77</v>
      </c>
      <c r="D367" s="20" t="s">
        <v>78</v>
      </c>
      <c r="E367" s="20" t="s">
        <v>135</v>
      </c>
      <c r="F367" s="20" t="s">
        <v>182</v>
      </c>
      <c r="G367" s="20" t="s">
        <v>121</v>
      </c>
      <c r="H367" s="3">
        <v>0</v>
      </c>
      <c r="I367" s="3">
        <v>0</v>
      </c>
      <c r="J367" s="3">
        <v>0</v>
      </c>
    </row>
    <row r="368" spans="1:10" ht="15.75" hidden="1" x14ac:dyDescent="0.25">
      <c r="A368" s="44"/>
      <c r="B368" s="18" t="s">
        <v>199</v>
      </c>
      <c r="C368" s="20"/>
      <c r="D368" s="20"/>
      <c r="E368" s="20"/>
      <c r="F368" s="20"/>
      <c r="G368" s="20"/>
      <c r="H368" s="3">
        <v>0</v>
      </c>
      <c r="I368" s="3">
        <v>0</v>
      </c>
      <c r="J368" s="3">
        <v>0</v>
      </c>
    </row>
    <row r="369" spans="1:10" ht="15.75" hidden="1" x14ac:dyDescent="0.25">
      <c r="A369" s="44"/>
      <c r="B369" s="18" t="s">
        <v>202</v>
      </c>
      <c r="C369" s="20"/>
      <c r="D369" s="20"/>
      <c r="E369" s="20"/>
      <c r="F369" s="20"/>
      <c r="G369" s="20"/>
      <c r="H369" s="3">
        <v>0</v>
      </c>
      <c r="I369" s="3">
        <v>0</v>
      </c>
      <c r="J369" s="3">
        <v>0</v>
      </c>
    </row>
    <row r="370" spans="1:10" ht="15.75" hidden="1" x14ac:dyDescent="0.25">
      <c r="A370" s="44"/>
      <c r="B370" s="11" t="s">
        <v>0</v>
      </c>
      <c r="C370" s="20"/>
      <c r="D370" s="20"/>
      <c r="E370" s="20"/>
      <c r="F370" s="20"/>
      <c r="G370" s="20"/>
      <c r="H370" s="3">
        <v>0</v>
      </c>
      <c r="I370" s="3">
        <v>0</v>
      </c>
      <c r="J370" s="3">
        <v>0</v>
      </c>
    </row>
    <row r="371" spans="1:10" ht="31.5" x14ac:dyDescent="0.25">
      <c r="A371" s="43" t="s">
        <v>230</v>
      </c>
      <c r="B371" s="21" t="s">
        <v>65</v>
      </c>
      <c r="C371" s="20" t="s">
        <v>200</v>
      </c>
      <c r="D371" s="20" t="s">
        <v>78</v>
      </c>
      <c r="E371" s="20" t="s">
        <v>135</v>
      </c>
      <c r="F371" s="20" t="s">
        <v>182</v>
      </c>
      <c r="G371" s="20" t="s">
        <v>114</v>
      </c>
      <c r="H371" s="3">
        <f>H372+H373+H374+H375</f>
        <v>330000</v>
      </c>
      <c r="I371" s="3">
        <f t="shared" ref="I371:J371" si="189">I372+I373+I374+I375</f>
        <v>0</v>
      </c>
      <c r="J371" s="3">
        <f t="shared" si="189"/>
        <v>0</v>
      </c>
    </row>
    <row r="372" spans="1:10" ht="28.15" customHeight="1" x14ac:dyDescent="0.25">
      <c r="A372" s="44"/>
      <c r="B372" s="18" t="s">
        <v>201</v>
      </c>
      <c r="C372" s="20" t="s">
        <v>77</v>
      </c>
      <c r="D372" s="20" t="s">
        <v>78</v>
      </c>
      <c r="E372" s="20" t="s">
        <v>135</v>
      </c>
      <c r="F372" s="20" t="s">
        <v>182</v>
      </c>
      <c r="G372" s="20" t="s">
        <v>114</v>
      </c>
      <c r="H372" s="3">
        <f>330000</f>
        <v>330000</v>
      </c>
      <c r="I372" s="3">
        <v>0</v>
      </c>
      <c r="J372" s="3">
        <v>0</v>
      </c>
    </row>
    <row r="373" spans="1:10" ht="49.15" customHeight="1" x14ac:dyDescent="0.25">
      <c r="A373" s="44"/>
      <c r="B373" s="18" t="s">
        <v>199</v>
      </c>
      <c r="C373" s="20"/>
      <c r="D373" s="20"/>
      <c r="E373" s="20"/>
      <c r="F373" s="20"/>
      <c r="G373" s="20"/>
      <c r="H373" s="3">
        <v>0</v>
      </c>
      <c r="I373" s="3">
        <v>0</v>
      </c>
      <c r="J373" s="3">
        <v>0</v>
      </c>
    </row>
    <row r="374" spans="1:10" ht="48" customHeight="1" x14ac:dyDescent="0.25">
      <c r="A374" s="44"/>
      <c r="B374" s="18" t="s">
        <v>202</v>
      </c>
      <c r="C374" s="20"/>
      <c r="D374" s="20"/>
      <c r="E374" s="20"/>
      <c r="F374" s="20"/>
      <c r="G374" s="20"/>
      <c r="H374" s="3">
        <v>0</v>
      </c>
      <c r="I374" s="3">
        <v>0</v>
      </c>
      <c r="J374" s="3">
        <v>0</v>
      </c>
    </row>
    <row r="375" spans="1:10" ht="47.45" customHeight="1" x14ac:dyDescent="0.25">
      <c r="A375" s="44"/>
      <c r="B375" s="11" t="s">
        <v>0</v>
      </c>
      <c r="C375" s="20"/>
      <c r="D375" s="20"/>
      <c r="E375" s="20"/>
      <c r="F375" s="20"/>
      <c r="G375" s="20"/>
      <c r="H375" s="3">
        <v>0</v>
      </c>
      <c r="I375" s="3">
        <v>0</v>
      </c>
      <c r="J375" s="3">
        <v>0</v>
      </c>
    </row>
    <row r="376" spans="1:10" ht="46.15" customHeight="1" x14ac:dyDescent="0.25">
      <c r="A376" s="43" t="s">
        <v>148</v>
      </c>
      <c r="B376" s="21" t="s">
        <v>66</v>
      </c>
      <c r="C376" s="20" t="s">
        <v>200</v>
      </c>
      <c r="D376" s="20" t="s">
        <v>78</v>
      </c>
      <c r="E376" s="20" t="s">
        <v>135</v>
      </c>
      <c r="F376" s="20" t="s">
        <v>182</v>
      </c>
      <c r="G376" s="20" t="s">
        <v>102</v>
      </c>
      <c r="H376" s="3">
        <f>H377+H378+H379+H380</f>
        <v>532321.6</v>
      </c>
      <c r="I376" s="3">
        <f t="shared" ref="I376:J376" si="190">I377+I378+I379+I380</f>
        <v>0</v>
      </c>
      <c r="J376" s="3">
        <f t="shared" si="190"/>
        <v>0</v>
      </c>
    </row>
    <row r="377" spans="1:10" ht="19.899999999999999" customHeight="1" x14ac:dyDescent="0.25">
      <c r="A377" s="44"/>
      <c r="B377" s="18" t="s">
        <v>201</v>
      </c>
      <c r="C377" s="20" t="s">
        <v>77</v>
      </c>
      <c r="D377" s="20" t="s">
        <v>78</v>
      </c>
      <c r="E377" s="20" t="s">
        <v>135</v>
      </c>
      <c r="F377" s="20" t="s">
        <v>182</v>
      </c>
      <c r="G377" s="20" t="s">
        <v>102</v>
      </c>
      <c r="H377" s="3">
        <f>332321.6+200000</f>
        <v>532321.6</v>
      </c>
      <c r="I377" s="3">
        <v>0</v>
      </c>
      <c r="J377" s="3">
        <v>0</v>
      </c>
    </row>
    <row r="378" spans="1:10" ht="15.75" x14ac:dyDescent="0.25">
      <c r="A378" s="44"/>
      <c r="B378" s="18" t="s">
        <v>199</v>
      </c>
      <c r="C378" s="20"/>
      <c r="D378" s="20"/>
      <c r="E378" s="20"/>
      <c r="F378" s="20"/>
      <c r="G378" s="20"/>
      <c r="H378" s="3">
        <v>0</v>
      </c>
      <c r="I378" s="3">
        <v>0</v>
      </c>
      <c r="J378" s="3">
        <v>0</v>
      </c>
    </row>
    <row r="379" spans="1:10" ht="15.75" x14ac:dyDescent="0.25">
      <c r="A379" s="44"/>
      <c r="B379" s="18" t="s">
        <v>202</v>
      </c>
      <c r="C379" s="20"/>
      <c r="D379" s="20"/>
      <c r="E379" s="20"/>
      <c r="F379" s="20"/>
      <c r="G379" s="20"/>
      <c r="H379" s="3">
        <v>0</v>
      </c>
      <c r="I379" s="3">
        <v>0</v>
      </c>
      <c r="J379" s="3">
        <v>0</v>
      </c>
    </row>
    <row r="380" spans="1:10" ht="15.75" x14ac:dyDescent="0.25">
      <c r="A380" s="44"/>
      <c r="B380" s="11" t="s">
        <v>0</v>
      </c>
      <c r="C380" s="20"/>
      <c r="D380" s="20"/>
      <c r="E380" s="20"/>
      <c r="F380" s="20"/>
      <c r="G380" s="20"/>
      <c r="H380" s="3">
        <v>0</v>
      </c>
      <c r="I380" s="3">
        <v>0</v>
      </c>
      <c r="J380" s="3">
        <v>0</v>
      </c>
    </row>
    <row r="381" spans="1:10" ht="47.25" x14ac:dyDescent="0.25">
      <c r="A381" s="43" t="s">
        <v>231</v>
      </c>
      <c r="B381" s="21" t="s">
        <v>212</v>
      </c>
      <c r="C381" s="20" t="s">
        <v>200</v>
      </c>
      <c r="D381" s="20" t="s">
        <v>78</v>
      </c>
      <c r="E381" s="20" t="s">
        <v>135</v>
      </c>
      <c r="F381" s="20" t="s">
        <v>182</v>
      </c>
      <c r="G381" s="20" t="s">
        <v>211</v>
      </c>
      <c r="H381" s="3">
        <f>H382+H383+H384+H385</f>
        <v>8800000</v>
      </c>
      <c r="I381" s="3">
        <f t="shared" ref="I381:J381" si="191">I382+I383+I384+I385</f>
        <v>0</v>
      </c>
      <c r="J381" s="3">
        <f t="shared" si="191"/>
        <v>0</v>
      </c>
    </row>
    <row r="382" spans="1:10" ht="15.75" x14ac:dyDescent="0.25">
      <c r="A382" s="44"/>
      <c r="B382" s="18" t="s">
        <v>201</v>
      </c>
      <c r="C382" s="20" t="s">
        <v>77</v>
      </c>
      <c r="D382" s="20" t="s">
        <v>78</v>
      </c>
      <c r="E382" s="20" t="s">
        <v>135</v>
      </c>
      <c r="F382" s="20" t="s">
        <v>182</v>
      </c>
      <c r="G382" s="20" t="s">
        <v>211</v>
      </c>
      <c r="H382" s="3">
        <f>8800000</f>
        <v>8800000</v>
      </c>
      <c r="I382" s="3">
        <v>0</v>
      </c>
      <c r="J382" s="3">
        <v>0</v>
      </c>
    </row>
    <row r="383" spans="1:10" ht="15.75" x14ac:dyDescent="0.25">
      <c r="A383" s="44"/>
      <c r="B383" s="18" t="s">
        <v>199</v>
      </c>
      <c r="C383" s="20"/>
      <c r="D383" s="20"/>
      <c r="E383" s="20"/>
      <c r="F383" s="20"/>
      <c r="G383" s="20"/>
      <c r="H383" s="3">
        <v>0</v>
      </c>
      <c r="I383" s="3">
        <v>0</v>
      </c>
      <c r="J383" s="3">
        <v>0</v>
      </c>
    </row>
    <row r="384" spans="1:10" ht="15.75" x14ac:dyDescent="0.25">
      <c r="A384" s="44"/>
      <c r="B384" s="18" t="s">
        <v>202</v>
      </c>
      <c r="C384" s="20"/>
      <c r="D384" s="20"/>
      <c r="E384" s="20"/>
      <c r="F384" s="20"/>
      <c r="G384" s="20"/>
      <c r="H384" s="3">
        <v>0</v>
      </c>
      <c r="I384" s="3">
        <v>0</v>
      </c>
      <c r="J384" s="3">
        <v>0</v>
      </c>
    </row>
    <row r="385" spans="1:10" ht="15.75" x14ac:dyDescent="0.25">
      <c r="A385" s="44"/>
      <c r="B385" s="11" t="s">
        <v>0</v>
      </c>
      <c r="C385" s="20"/>
      <c r="D385" s="20"/>
      <c r="E385" s="20"/>
      <c r="F385" s="20"/>
      <c r="G385" s="20"/>
      <c r="H385" s="3">
        <v>0</v>
      </c>
      <c r="I385" s="3">
        <v>0</v>
      </c>
      <c r="J385" s="3">
        <v>0</v>
      </c>
    </row>
    <row r="386" spans="1:10" ht="42.75" customHeight="1" x14ac:dyDescent="0.25">
      <c r="A386" s="43" t="s">
        <v>232</v>
      </c>
      <c r="B386" s="21" t="s">
        <v>233</v>
      </c>
      <c r="C386" s="20" t="s">
        <v>200</v>
      </c>
      <c r="D386" s="20" t="s">
        <v>78</v>
      </c>
      <c r="E386" s="20" t="s">
        <v>135</v>
      </c>
      <c r="F386" s="20" t="s">
        <v>182</v>
      </c>
      <c r="G386" s="20" t="s">
        <v>168</v>
      </c>
      <c r="H386" s="3">
        <f t="shared" ref="H386:J386" si="192">H387+H388+H389+H390</f>
        <v>173250</v>
      </c>
      <c r="I386" s="3">
        <f t="shared" si="192"/>
        <v>0</v>
      </c>
      <c r="J386" s="3">
        <f t="shared" si="192"/>
        <v>0</v>
      </c>
    </row>
    <row r="387" spans="1:10" ht="38.450000000000003" customHeight="1" x14ac:dyDescent="0.25">
      <c r="A387" s="44"/>
      <c r="B387" s="18" t="s">
        <v>201</v>
      </c>
      <c r="C387" s="20" t="s">
        <v>77</v>
      </c>
      <c r="D387" s="20" t="s">
        <v>78</v>
      </c>
      <c r="E387" s="20" t="s">
        <v>135</v>
      </c>
      <c r="F387" s="20" t="s">
        <v>182</v>
      </c>
      <c r="G387" s="20" t="s">
        <v>168</v>
      </c>
      <c r="H387" s="3">
        <f>173250</f>
        <v>173250</v>
      </c>
      <c r="I387" s="3">
        <v>0</v>
      </c>
      <c r="J387" s="3">
        <v>0</v>
      </c>
    </row>
    <row r="388" spans="1:10" ht="38.450000000000003" customHeight="1" x14ac:dyDescent="0.25">
      <c r="A388" s="44"/>
      <c r="B388" s="18" t="s">
        <v>199</v>
      </c>
      <c r="C388" s="20"/>
      <c r="D388" s="20"/>
      <c r="E388" s="20"/>
      <c r="F388" s="20"/>
      <c r="G388" s="20"/>
      <c r="H388" s="3">
        <v>0</v>
      </c>
      <c r="I388" s="3">
        <v>0</v>
      </c>
      <c r="J388" s="3">
        <v>0</v>
      </c>
    </row>
    <row r="389" spans="1:10" ht="38.450000000000003" customHeight="1" x14ac:dyDescent="0.25">
      <c r="A389" s="44"/>
      <c r="B389" s="18" t="s">
        <v>202</v>
      </c>
      <c r="C389" s="20" t="s">
        <v>77</v>
      </c>
      <c r="D389" s="20" t="s">
        <v>78</v>
      </c>
      <c r="E389" s="20" t="s">
        <v>135</v>
      </c>
      <c r="F389" s="20" t="s">
        <v>182</v>
      </c>
      <c r="G389" s="20" t="s">
        <v>168</v>
      </c>
      <c r="H389" s="3">
        <v>0</v>
      </c>
      <c r="I389" s="3">
        <v>0</v>
      </c>
      <c r="J389" s="3">
        <v>0</v>
      </c>
    </row>
    <row r="390" spans="1:10" ht="38.450000000000003" customHeight="1" x14ac:dyDescent="0.25">
      <c r="A390" s="44"/>
      <c r="B390" s="11" t="s">
        <v>0</v>
      </c>
      <c r="C390" s="20"/>
      <c r="D390" s="20"/>
      <c r="E390" s="20"/>
      <c r="F390" s="20"/>
      <c r="G390" s="20"/>
      <c r="H390" s="3">
        <v>0</v>
      </c>
      <c r="I390" s="3">
        <v>0</v>
      </c>
      <c r="J390" s="3">
        <v>0</v>
      </c>
    </row>
    <row r="391" spans="1:10" ht="49.5" customHeight="1" x14ac:dyDescent="0.25">
      <c r="A391" s="43" t="s">
        <v>232</v>
      </c>
      <c r="B391" s="32" t="s">
        <v>234</v>
      </c>
      <c r="C391" s="20" t="s">
        <v>200</v>
      </c>
      <c r="D391" s="20" t="s">
        <v>78</v>
      </c>
      <c r="E391" s="20" t="s">
        <v>135</v>
      </c>
      <c r="F391" s="20" t="s">
        <v>182</v>
      </c>
      <c r="G391" s="20" t="s">
        <v>169</v>
      </c>
      <c r="H391" s="3">
        <f t="shared" ref="H391:J391" si="193">H392+H393+H394+H395</f>
        <v>97020</v>
      </c>
      <c r="I391" s="3">
        <f t="shared" si="193"/>
        <v>0</v>
      </c>
      <c r="J391" s="3">
        <f t="shared" si="193"/>
        <v>0</v>
      </c>
    </row>
    <row r="392" spans="1:10" ht="38.450000000000003" customHeight="1" x14ac:dyDescent="0.25">
      <c r="A392" s="44"/>
      <c r="B392" s="18" t="s">
        <v>201</v>
      </c>
      <c r="C392" s="20" t="s">
        <v>77</v>
      </c>
      <c r="D392" s="20" t="s">
        <v>78</v>
      </c>
      <c r="E392" s="20" t="s">
        <v>135</v>
      </c>
      <c r="F392" s="20" t="s">
        <v>182</v>
      </c>
      <c r="G392" s="20" t="s">
        <v>169</v>
      </c>
      <c r="H392" s="3">
        <f>97020</f>
        <v>97020</v>
      </c>
      <c r="I392" s="3">
        <v>0</v>
      </c>
      <c r="J392" s="3">
        <v>0</v>
      </c>
    </row>
    <row r="393" spans="1:10" ht="38.450000000000003" customHeight="1" x14ac:dyDescent="0.25">
      <c r="A393" s="44"/>
      <c r="B393" s="18" t="s">
        <v>199</v>
      </c>
      <c r="C393" s="20"/>
      <c r="D393" s="20"/>
      <c r="E393" s="20"/>
      <c r="F393" s="20"/>
      <c r="G393" s="20"/>
      <c r="H393" s="3">
        <v>0</v>
      </c>
      <c r="I393" s="3">
        <v>0</v>
      </c>
      <c r="J393" s="3">
        <v>0</v>
      </c>
    </row>
    <row r="394" spans="1:10" ht="38.450000000000003" customHeight="1" x14ac:dyDescent="0.25">
      <c r="A394" s="44"/>
      <c r="B394" s="18" t="s">
        <v>202</v>
      </c>
      <c r="C394" s="20" t="s">
        <v>77</v>
      </c>
      <c r="D394" s="20" t="s">
        <v>78</v>
      </c>
      <c r="E394" s="20" t="s">
        <v>135</v>
      </c>
      <c r="F394" s="20" t="s">
        <v>182</v>
      </c>
      <c r="G394" s="20" t="s">
        <v>169</v>
      </c>
      <c r="H394" s="3">
        <v>0</v>
      </c>
      <c r="I394" s="3">
        <v>0</v>
      </c>
      <c r="J394" s="3">
        <v>0</v>
      </c>
    </row>
    <row r="395" spans="1:10" ht="38.450000000000003" customHeight="1" x14ac:dyDescent="0.25">
      <c r="A395" s="44"/>
      <c r="B395" s="11" t="s">
        <v>0</v>
      </c>
      <c r="C395" s="20"/>
      <c r="D395" s="20"/>
      <c r="E395" s="20"/>
      <c r="F395" s="20"/>
      <c r="G395" s="20"/>
      <c r="H395" s="3">
        <v>0</v>
      </c>
      <c r="I395" s="3">
        <v>0</v>
      </c>
      <c r="J395" s="3">
        <v>0</v>
      </c>
    </row>
    <row r="396" spans="1:10" ht="35.450000000000003" hidden="1" customHeight="1" thickBot="1" x14ac:dyDescent="0.3">
      <c r="A396" s="58"/>
      <c r="B396" s="55"/>
      <c r="C396" s="20"/>
      <c r="D396" s="20"/>
      <c r="E396" s="20"/>
      <c r="F396" s="20"/>
      <c r="G396" s="20"/>
      <c r="H396" s="3">
        <v>0</v>
      </c>
      <c r="I396" s="3">
        <v>0</v>
      </c>
      <c r="J396" s="3">
        <v>0</v>
      </c>
    </row>
    <row r="397" spans="1:10" ht="34.15" hidden="1" customHeight="1" thickBot="1" x14ac:dyDescent="0.3">
      <c r="A397" s="58"/>
      <c r="B397" s="55"/>
      <c r="C397" s="20" t="s">
        <v>77</v>
      </c>
      <c r="D397" s="20" t="s">
        <v>78</v>
      </c>
      <c r="E397" s="20" t="s">
        <v>139</v>
      </c>
      <c r="F397" s="20" t="s">
        <v>80</v>
      </c>
      <c r="G397" s="20" t="s">
        <v>122</v>
      </c>
      <c r="H397" s="3">
        <v>0</v>
      </c>
      <c r="I397" s="3">
        <v>0</v>
      </c>
      <c r="J397" s="3">
        <v>0</v>
      </c>
    </row>
    <row r="398" spans="1:10" ht="33" hidden="1" customHeight="1" thickBot="1" x14ac:dyDescent="0.3">
      <c r="A398" s="58"/>
      <c r="B398" s="55"/>
      <c r="C398" s="20"/>
      <c r="D398" s="20"/>
      <c r="E398" s="20"/>
      <c r="F398" s="20"/>
      <c r="G398" s="20"/>
      <c r="H398" s="3">
        <v>0</v>
      </c>
      <c r="I398" s="3">
        <v>0</v>
      </c>
      <c r="J398" s="3">
        <v>0</v>
      </c>
    </row>
    <row r="399" spans="1:10" ht="22.9" hidden="1" customHeight="1" thickBot="1" x14ac:dyDescent="0.3">
      <c r="A399" s="58"/>
      <c r="B399" s="55"/>
      <c r="C399" s="20"/>
      <c r="D399" s="20"/>
      <c r="E399" s="20"/>
      <c r="F399" s="20"/>
      <c r="G399" s="20"/>
      <c r="H399" s="3" t="e">
        <f>#REF!+H396+H397+H398</f>
        <v>#REF!</v>
      </c>
      <c r="I399" s="3" t="e">
        <f>#REF!+I396+I397+I398</f>
        <v>#REF!</v>
      </c>
      <c r="J399" s="3" t="e">
        <f>#REF!+J396+J397+J398</f>
        <v>#REF!</v>
      </c>
    </row>
    <row r="400" spans="1:10" ht="25.9" hidden="1" customHeight="1" thickBot="1" x14ac:dyDescent="0.3">
      <c r="A400" s="30" t="s">
        <v>84</v>
      </c>
      <c r="B400" s="31" t="s">
        <v>45</v>
      </c>
      <c r="C400" s="20" t="s">
        <v>77</v>
      </c>
      <c r="D400" s="20" t="s">
        <v>78</v>
      </c>
      <c r="E400" s="20" t="s">
        <v>135</v>
      </c>
      <c r="F400" s="20" t="s">
        <v>84</v>
      </c>
      <c r="G400" s="20" t="s">
        <v>115</v>
      </c>
      <c r="H400" s="3" t="e">
        <f>#REF!</f>
        <v>#REF!</v>
      </c>
      <c r="I400" s="3" t="e">
        <f>#REF!</f>
        <v>#REF!</v>
      </c>
      <c r="J400" s="3" t="e">
        <f>#REF!</f>
        <v>#REF!</v>
      </c>
    </row>
    <row r="401" spans="1:10" ht="102.75" customHeight="1" x14ac:dyDescent="0.25">
      <c r="A401" s="43" t="s">
        <v>235</v>
      </c>
      <c r="B401" s="21" t="s">
        <v>51</v>
      </c>
      <c r="C401" s="20" t="s">
        <v>200</v>
      </c>
      <c r="D401" s="20" t="s">
        <v>78</v>
      </c>
      <c r="E401" s="20" t="s">
        <v>135</v>
      </c>
      <c r="F401" s="20" t="s">
        <v>129</v>
      </c>
      <c r="G401" s="20" t="s">
        <v>200</v>
      </c>
      <c r="H401" s="3">
        <f t="shared" ref="H401:J401" si="194">H402+H403+H404+H405</f>
        <v>1485666.66</v>
      </c>
      <c r="I401" s="3">
        <f t="shared" si="194"/>
        <v>0</v>
      </c>
      <c r="J401" s="3">
        <f t="shared" si="194"/>
        <v>0</v>
      </c>
    </row>
    <row r="402" spans="1:10" ht="47.45" customHeight="1" x14ac:dyDescent="0.25">
      <c r="A402" s="44"/>
      <c r="B402" s="18" t="s">
        <v>201</v>
      </c>
      <c r="C402" s="20" t="s">
        <v>77</v>
      </c>
      <c r="D402" s="20" t="s">
        <v>78</v>
      </c>
      <c r="E402" s="20" t="s">
        <v>135</v>
      </c>
      <c r="F402" s="20" t="s">
        <v>129</v>
      </c>
      <c r="G402" s="20" t="s">
        <v>200</v>
      </c>
      <c r="H402" s="3">
        <f t="shared" ref="H402" si="195">H407</f>
        <v>1485666.66</v>
      </c>
      <c r="I402" s="3">
        <f t="shared" ref="I402:J405" si="196">I407</f>
        <v>0</v>
      </c>
      <c r="J402" s="3">
        <f t="shared" si="196"/>
        <v>0</v>
      </c>
    </row>
    <row r="403" spans="1:10" ht="58.9" customHeight="1" x14ac:dyDescent="0.25">
      <c r="A403" s="44"/>
      <c r="B403" s="18" t="s">
        <v>199</v>
      </c>
      <c r="C403" s="20"/>
      <c r="D403" s="20"/>
      <c r="E403" s="20"/>
      <c r="F403" s="20"/>
      <c r="G403" s="20"/>
      <c r="H403" s="3">
        <f t="shared" ref="H403" si="197">H408</f>
        <v>0</v>
      </c>
      <c r="I403" s="3">
        <f t="shared" si="196"/>
        <v>0</v>
      </c>
      <c r="J403" s="3">
        <f t="shared" si="196"/>
        <v>0</v>
      </c>
    </row>
    <row r="404" spans="1:10" ht="46.9" customHeight="1" x14ac:dyDescent="0.25">
      <c r="A404" s="44"/>
      <c r="B404" s="18" t="s">
        <v>202</v>
      </c>
      <c r="C404" s="20"/>
      <c r="D404" s="20"/>
      <c r="E404" s="20"/>
      <c r="F404" s="20"/>
      <c r="G404" s="20"/>
      <c r="H404" s="3">
        <f t="shared" ref="H404" si="198">H409</f>
        <v>0</v>
      </c>
      <c r="I404" s="3">
        <f t="shared" si="196"/>
        <v>0</v>
      </c>
      <c r="J404" s="3">
        <f t="shared" si="196"/>
        <v>0</v>
      </c>
    </row>
    <row r="405" spans="1:10" ht="42" customHeight="1" x14ac:dyDescent="0.25">
      <c r="A405" s="44"/>
      <c r="B405" s="11" t="s">
        <v>0</v>
      </c>
      <c r="C405" s="20"/>
      <c r="D405" s="20"/>
      <c r="E405" s="20"/>
      <c r="F405" s="20"/>
      <c r="G405" s="20"/>
      <c r="H405" s="3">
        <f t="shared" ref="H405" si="199">H410</f>
        <v>0</v>
      </c>
      <c r="I405" s="3">
        <f t="shared" si="196"/>
        <v>0</v>
      </c>
      <c r="J405" s="3">
        <f t="shared" si="196"/>
        <v>0</v>
      </c>
    </row>
    <row r="406" spans="1:10" ht="63" customHeight="1" x14ac:dyDescent="0.25">
      <c r="A406" s="43" t="s">
        <v>236</v>
      </c>
      <c r="B406" s="21" t="s">
        <v>117</v>
      </c>
      <c r="C406" s="20" t="s">
        <v>200</v>
      </c>
      <c r="D406" s="20" t="s">
        <v>78</v>
      </c>
      <c r="E406" s="20" t="s">
        <v>135</v>
      </c>
      <c r="F406" s="20" t="s">
        <v>129</v>
      </c>
      <c r="G406" s="20" t="s">
        <v>116</v>
      </c>
      <c r="H406" s="3">
        <f t="shared" ref="H406:J406" si="200">H407+H408+H409+H410</f>
        <v>1485666.66</v>
      </c>
      <c r="I406" s="3">
        <f t="shared" si="200"/>
        <v>0</v>
      </c>
      <c r="J406" s="3">
        <f t="shared" si="200"/>
        <v>0</v>
      </c>
    </row>
    <row r="407" spans="1:10" ht="91.9" customHeight="1" x14ac:dyDescent="0.25">
      <c r="A407" s="44"/>
      <c r="B407" s="18" t="s">
        <v>201</v>
      </c>
      <c r="C407" s="20" t="s">
        <v>77</v>
      </c>
      <c r="D407" s="20" t="s">
        <v>78</v>
      </c>
      <c r="E407" s="20" t="s">
        <v>135</v>
      </c>
      <c r="F407" s="20" t="s">
        <v>129</v>
      </c>
      <c r="G407" s="20" t="s">
        <v>116</v>
      </c>
      <c r="H407" s="3">
        <f>1485666.66</f>
        <v>1485666.66</v>
      </c>
      <c r="I407" s="3">
        <v>0</v>
      </c>
      <c r="J407" s="3">
        <v>0</v>
      </c>
    </row>
    <row r="408" spans="1:10" ht="48.6" customHeight="1" x14ac:dyDescent="0.25">
      <c r="A408" s="44"/>
      <c r="B408" s="18" t="s">
        <v>199</v>
      </c>
      <c r="C408" s="20"/>
      <c r="D408" s="20"/>
      <c r="E408" s="20"/>
      <c r="F408" s="20"/>
      <c r="G408" s="20"/>
      <c r="H408" s="3">
        <v>0</v>
      </c>
      <c r="I408" s="3">
        <v>0</v>
      </c>
      <c r="J408" s="3">
        <v>0</v>
      </c>
    </row>
    <row r="409" spans="1:10" ht="49.15" customHeight="1" x14ac:dyDescent="0.25">
      <c r="A409" s="44"/>
      <c r="B409" s="18" t="s">
        <v>202</v>
      </c>
      <c r="C409" s="20"/>
      <c r="D409" s="20"/>
      <c r="E409" s="20"/>
      <c r="F409" s="20"/>
      <c r="G409" s="20"/>
      <c r="H409" s="3">
        <v>0</v>
      </c>
      <c r="I409" s="3">
        <v>0</v>
      </c>
      <c r="J409" s="3">
        <v>0</v>
      </c>
    </row>
    <row r="410" spans="1:10" ht="45" customHeight="1" x14ac:dyDescent="0.25">
      <c r="A410" s="44"/>
      <c r="B410" s="11" t="s">
        <v>0</v>
      </c>
      <c r="C410" s="20"/>
      <c r="D410" s="20"/>
      <c r="E410" s="20"/>
      <c r="F410" s="20"/>
      <c r="G410" s="20"/>
      <c r="H410" s="3">
        <v>0</v>
      </c>
      <c r="I410" s="3">
        <v>0</v>
      </c>
      <c r="J410" s="3">
        <v>0</v>
      </c>
    </row>
    <row r="411" spans="1:10" ht="64.150000000000006" customHeight="1" x14ac:dyDescent="0.25">
      <c r="A411" s="43" t="s">
        <v>175</v>
      </c>
      <c r="B411" s="37" t="s">
        <v>147</v>
      </c>
      <c r="C411" s="38" t="s">
        <v>200</v>
      </c>
      <c r="D411" s="38" t="s">
        <v>78</v>
      </c>
      <c r="E411" s="38" t="s">
        <v>237</v>
      </c>
      <c r="F411" s="38" t="s">
        <v>200</v>
      </c>
      <c r="G411" s="38" t="s">
        <v>200</v>
      </c>
      <c r="H411" s="39">
        <f t="shared" ref="H411:J411" si="201">H412+H413+H414+H415</f>
        <v>29671585.25</v>
      </c>
      <c r="I411" s="39">
        <f t="shared" si="201"/>
        <v>30575727.25</v>
      </c>
      <c r="J411" s="39">
        <f t="shared" si="201"/>
        <v>32929227.25</v>
      </c>
    </row>
    <row r="412" spans="1:10" ht="15.75" x14ac:dyDescent="0.25">
      <c r="A412" s="44"/>
      <c r="B412" s="40" t="s">
        <v>201</v>
      </c>
      <c r="C412" s="38" t="s">
        <v>200</v>
      </c>
      <c r="D412" s="38" t="s">
        <v>78</v>
      </c>
      <c r="E412" s="38" t="s">
        <v>237</v>
      </c>
      <c r="F412" s="38" t="s">
        <v>200</v>
      </c>
      <c r="G412" s="38" t="s">
        <v>200</v>
      </c>
      <c r="H412" s="39">
        <f t="shared" ref="H412:J412" si="202">H417+H427</f>
        <v>3587567.25</v>
      </c>
      <c r="I412" s="39">
        <f t="shared" si="202"/>
        <v>3587567.25</v>
      </c>
      <c r="J412" s="39">
        <f t="shared" si="202"/>
        <v>3587567.25</v>
      </c>
    </row>
    <row r="413" spans="1:10" ht="15.75" x14ac:dyDescent="0.25">
      <c r="A413" s="44"/>
      <c r="B413" s="40" t="s">
        <v>199</v>
      </c>
      <c r="C413" s="38" t="s">
        <v>200</v>
      </c>
      <c r="D413" s="38" t="s">
        <v>78</v>
      </c>
      <c r="E413" s="38" t="s">
        <v>237</v>
      </c>
      <c r="F413" s="38" t="s">
        <v>200</v>
      </c>
      <c r="G413" s="38" t="s">
        <v>200</v>
      </c>
      <c r="H413" s="39">
        <f t="shared" ref="H413:J413" si="203">H418+H428</f>
        <v>3181721.4</v>
      </c>
      <c r="I413" s="39">
        <f t="shared" si="203"/>
        <v>0</v>
      </c>
      <c r="J413" s="39">
        <f t="shared" si="203"/>
        <v>0</v>
      </c>
    </row>
    <row r="414" spans="1:10" ht="46.15" customHeight="1" x14ac:dyDescent="0.25">
      <c r="A414" s="44"/>
      <c r="B414" s="40" t="s">
        <v>202</v>
      </c>
      <c r="C414" s="38" t="s">
        <v>200</v>
      </c>
      <c r="D414" s="38" t="s">
        <v>78</v>
      </c>
      <c r="E414" s="38" t="s">
        <v>237</v>
      </c>
      <c r="F414" s="38" t="s">
        <v>200</v>
      </c>
      <c r="G414" s="38" t="s">
        <v>200</v>
      </c>
      <c r="H414" s="39">
        <f t="shared" ref="H414" si="204">H429</f>
        <v>22902296.600000001</v>
      </c>
      <c r="I414" s="39">
        <f t="shared" ref="I414:J414" si="205">I429</f>
        <v>26988160</v>
      </c>
      <c r="J414" s="39">
        <f t="shared" si="205"/>
        <v>29341660</v>
      </c>
    </row>
    <row r="415" spans="1:10" ht="37.15" customHeight="1" x14ac:dyDescent="0.25">
      <c r="A415" s="44"/>
      <c r="B415" s="40" t="s">
        <v>0</v>
      </c>
      <c r="C415" s="38"/>
      <c r="D415" s="38"/>
      <c r="E415" s="38"/>
      <c r="F415" s="38"/>
      <c r="G415" s="38"/>
      <c r="H415" s="39">
        <f t="shared" ref="H415:J415" si="206">H420+H430</f>
        <v>0</v>
      </c>
      <c r="I415" s="39">
        <f t="shared" si="206"/>
        <v>0</v>
      </c>
      <c r="J415" s="39">
        <f t="shared" si="206"/>
        <v>0</v>
      </c>
    </row>
    <row r="416" spans="1:10" ht="63" customHeight="1" x14ac:dyDescent="0.25">
      <c r="A416" s="43" t="s">
        <v>39</v>
      </c>
      <c r="B416" s="21" t="s">
        <v>35</v>
      </c>
      <c r="C416" s="20" t="s">
        <v>200</v>
      </c>
      <c r="D416" s="20" t="s">
        <v>78</v>
      </c>
      <c r="E416" s="20" t="s">
        <v>135</v>
      </c>
      <c r="F416" s="20" t="s">
        <v>118</v>
      </c>
      <c r="G416" s="20" t="s">
        <v>200</v>
      </c>
      <c r="H416" s="3">
        <f t="shared" ref="H416:J416" si="207">H417+H418+H419+H420</f>
        <v>3587567.25</v>
      </c>
      <c r="I416" s="3">
        <f t="shared" si="207"/>
        <v>3587567.25</v>
      </c>
      <c r="J416" s="3">
        <f t="shared" si="207"/>
        <v>3587567.25</v>
      </c>
    </row>
    <row r="417" spans="1:10" ht="15.75" x14ac:dyDescent="0.25">
      <c r="A417" s="44"/>
      <c r="B417" s="28" t="s">
        <v>201</v>
      </c>
      <c r="C417" s="20" t="s">
        <v>77</v>
      </c>
      <c r="D417" s="20" t="s">
        <v>78</v>
      </c>
      <c r="E417" s="20" t="s">
        <v>135</v>
      </c>
      <c r="F417" s="20" t="s">
        <v>118</v>
      </c>
      <c r="G417" s="20" t="s">
        <v>200</v>
      </c>
      <c r="H417" s="3">
        <f t="shared" ref="H417" si="208">H422</f>
        <v>3587567.25</v>
      </c>
      <c r="I417" s="3">
        <f t="shared" ref="I417:J420" si="209">I422</f>
        <v>3587567.25</v>
      </c>
      <c r="J417" s="3">
        <f t="shared" si="209"/>
        <v>3587567.25</v>
      </c>
    </row>
    <row r="418" spans="1:10" ht="15.75" x14ac:dyDescent="0.25">
      <c r="A418" s="44"/>
      <c r="B418" s="28" t="s">
        <v>199</v>
      </c>
      <c r="C418" s="20"/>
      <c r="D418" s="20"/>
      <c r="E418" s="20"/>
      <c r="F418" s="20"/>
      <c r="G418" s="20"/>
      <c r="H418" s="3">
        <f t="shared" ref="H418" si="210">H423</f>
        <v>0</v>
      </c>
      <c r="I418" s="3">
        <f t="shared" si="209"/>
        <v>0</v>
      </c>
      <c r="J418" s="3">
        <f t="shared" si="209"/>
        <v>0</v>
      </c>
    </row>
    <row r="419" spans="1:10" ht="15.75" x14ac:dyDescent="0.25">
      <c r="A419" s="44"/>
      <c r="B419" s="28" t="s">
        <v>202</v>
      </c>
      <c r="C419" s="20"/>
      <c r="D419" s="20"/>
      <c r="E419" s="20"/>
      <c r="F419" s="20"/>
      <c r="G419" s="20"/>
      <c r="H419" s="3">
        <f t="shared" ref="H419" si="211">H424</f>
        <v>0</v>
      </c>
      <c r="I419" s="3">
        <f t="shared" si="209"/>
        <v>0</v>
      </c>
      <c r="J419" s="3">
        <f t="shared" si="209"/>
        <v>0</v>
      </c>
    </row>
    <row r="420" spans="1:10" ht="15.75" x14ac:dyDescent="0.25">
      <c r="A420" s="44"/>
      <c r="B420" s="28" t="s">
        <v>0</v>
      </c>
      <c r="C420" s="20"/>
      <c r="D420" s="20"/>
      <c r="E420" s="20"/>
      <c r="F420" s="20"/>
      <c r="G420" s="20"/>
      <c r="H420" s="3">
        <f t="shared" ref="H420" si="212">H425</f>
        <v>0</v>
      </c>
      <c r="I420" s="3">
        <f t="shared" si="209"/>
        <v>0</v>
      </c>
      <c r="J420" s="3">
        <f t="shared" si="209"/>
        <v>0</v>
      </c>
    </row>
    <row r="421" spans="1:10" ht="42" customHeight="1" x14ac:dyDescent="0.25">
      <c r="A421" s="43" t="s">
        <v>157</v>
      </c>
      <c r="B421" s="28" t="s">
        <v>57</v>
      </c>
      <c r="C421" s="20" t="s">
        <v>200</v>
      </c>
      <c r="D421" s="20" t="s">
        <v>78</v>
      </c>
      <c r="E421" s="20" t="s">
        <v>135</v>
      </c>
      <c r="F421" s="20" t="s">
        <v>118</v>
      </c>
      <c r="G421" s="20" t="s">
        <v>90</v>
      </c>
      <c r="H421" s="3">
        <f t="shared" ref="H421:J421" si="213">H422+H423+H424+H425</f>
        <v>3587567.25</v>
      </c>
      <c r="I421" s="3">
        <f t="shared" si="213"/>
        <v>3587567.25</v>
      </c>
      <c r="J421" s="3">
        <f t="shared" si="213"/>
        <v>3587567.25</v>
      </c>
    </row>
    <row r="422" spans="1:10" ht="15.75" x14ac:dyDescent="0.25">
      <c r="A422" s="44"/>
      <c r="B422" s="28" t="s">
        <v>201</v>
      </c>
      <c r="C422" s="20" t="s">
        <v>77</v>
      </c>
      <c r="D422" s="20" t="s">
        <v>78</v>
      </c>
      <c r="E422" s="20" t="s">
        <v>135</v>
      </c>
      <c r="F422" s="20" t="s">
        <v>118</v>
      </c>
      <c r="G422" s="20" t="s">
        <v>90</v>
      </c>
      <c r="H422" s="3">
        <v>3587567.25</v>
      </c>
      <c r="I422" s="3">
        <v>3587567.25</v>
      </c>
      <c r="J422" s="3">
        <v>3587567.25</v>
      </c>
    </row>
    <row r="423" spans="1:10" ht="15.75" x14ac:dyDescent="0.25">
      <c r="A423" s="44"/>
      <c r="B423" s="28" t="s">
        <v>199</v>
      </c>
      <c r="C423" s="20"/>
      <c r="D423" s="20"/>
      <c r="E423" s="20"/>
      <c r="F423" s="20"/>
      <c r="G423" s="20"/>
      <c r="H423" s="3">
        <v>0</v>
      </c>
      <c r="I423" s="3">
        <v>0</v>
      </c>
      <c r="J423" s="3">
        <v>0</v>
      </c>
    </row>
    <row r="424" spans="1:10" ht="15.75" x14ac:dyDescent="0.25">
      <c r="A424" s="44"/>
      <c r="B424" s="28" t="s">
        <v>202</v>
      </c>
      <c r="C424" s="20"/>
      <c r="D424" s="20"/>
      <c r="E424" s="20"/>
      <c r="F424" s="20"/>
      <c r="G424" s="20"/>
      <c r="H424" s="3">
        <v>0</v>
      </c>
      <c r="I424" s="3">
        <v>0</v>
      </c>
      <c r="J424" s="3">
        <v>0</v>
      </c>
    </row>
    <row r="425" spans="1:10" ht="15.75" x14ac:dyDescent="0.25">
      <c r="A425" s="44"/>
      <c r="B425" s="28" t="s">
        <v>0</v>
      </c>
      <c r="C425" s="20"/>
      <c r="D425" s="20"/>
      <c r="E425" s="20"/>
      <c r="F425" s="20"/>
      <c r="G425" s="20"/>
      <c r="H425" s="3">
        <v>0</v>
      </c>
      <c r="I425" s="3">
        <v>0</v>
      </c>
      <c r="J425" s="3">
        <v>0</v>
      </c>
    </row>
    <row r="426" spans="1:10" ht="63" x14ac:dyDescent="0.25">
      <c r="A426" s="43" t="s">
        <v>206</v>
      </c>
      <c r="B426" s="21" t="s">
        <v>49</v>
      </c>
      <c r="C426" s="20" t="s">
        <v>200</v>
      </c>
      <c r="D426" s="20" t="s">
        <v>78</v>
      </c>
      <c r="E426" s="20" t="s">
        <v>135</v>
      </c>
      <c r="F426" s="20" t="s">
        <v>128</v>
      </c>
      <c r="G426" s="20" t="s">
        <v>200</v>
      </c>
      <c r="H426" s="3">
        <f t="shared" ref="H426:J426" si="214">H427+H428+H429+H430</f>
        <v>26084018</v>
      </c>
      <c r="I426" s="3">
        <f t="shared" si="214"/>
        <v>26988160</v>
      </c>
      <c r="J426" s="3">
        <f t="shared" si="214"/>
        <v>29341660</v>
      </c>
    </row>
    <row r="427" spans="1:10" ht="15.75" x14ac:dyDescent="0.25">
      <c r="A427" s="44"/>
      <c r="B427" s="28" t="s">
        <v>201</v>
      </c>
      <c r="C427" s="20"/>
      <c r="D427" s="20"/>
      <c r="E427" s="20"/>
      <c r="F427" s="20"/>
      <c r="G427" s="20"/>
      <c r="H427" s="3">
        <f t="shared" ref="H427:J428" si="215">H432+H439+H461</f>
        <v>0</v>
      </c>
      <c r="I427" s="3">
        <f t="shared" si="215"/>
        <v>0</v>
      </c>
      <c r="J427" s="3">
        <f t="shared" si="215"/>
        <v>0</v>
      </c>
    </row>
    <row r="428" spans="1:10" ht="15.75" x14ac:dyDescent="0.25">
      <c r="A428" s="44"/>
      <c r="B428" s="28" t="s">
        <v>199</v>
      </c>
      <c r="C428" s="20" t="s">
        <v>77</v>
      </c>
      <c r="D428" s="20" t="s">
        <v>78</v>
      </c>
      <c r="E428" s="20" t="s">
        <v>135</v>
      </c>
      <c r="F428" s="20" t="s">
        <v>128</v>
      </c>
      <c r="G428" s="20" t="s">
        <v>200</v>
      </c>
      <c r="H428" s="3">
        <f t="shared" si="215"/>
        <v>3181721.4</v>
      </c>
      <c r="I428" s="3">
        <f t="shared" si="215"/>
        <v>0</v>
      </c>
      <c r="J428" s="3">
        <f t="shared" si="215"/>
        <v>0</v>
      </c>
    </row>
    <row r="429" spans="1:10" ht="44.45" customHeight="1" x14ac:dyDescent="0.25">
      <c r="A429" s="44"/>
      <c r="B429" s="28" t="s">
        <v>202</v>
      </c>
      <c r="C429" s="20" t="s">
        <v>77</v>
      </c>
      <c r="D429" s="20" t="s">
        <v>78</v>
      </c>
      <c r="E429" s="20" t="s">
        <v>135</v>
      </c>
      <c r="F429" s="20" t="s">
        <v>128</v>
      </c>
      <c r="G429" s="20" t="s">
        <v>200</v>
      </c>
      <c r="H429" s="3">
        <f>H434+H441+H442+H443+H463</f>
        <v>22902296.600000001</v>
      </c>
      <c r="I429" s="3">
        <f>I434+I441+I442+I443+I463</f>
        <v>26988160</v>
      </c>
      <c r="J429" s="3">
        <f>J434+J441+J442+J443+J463</f>
        <v>29341660</v>
      </c>
    </row>
    <row r="430" spans="1:10" ht="52.9" customHeight="1" x14ac:dyDescent="0.25">
      <c r="A430" s="44"/>
      <c r="B430" s="28" t="s">
        <v>0</v>
      </c>
      <c r="C430" s="20"/>
      <c r="D430" s="20"/>
      <c r="E430" s="20"/>
      <c r="F430" s="20"/>
      <c r="G430" s="20"/>
      <c r="H430" s="3">
        <f>H435+H444+H464</f>
        <v>0</v>
      </c>
      <c r="I430" s="3">
        <f>I435+I444+I464</f>
        <v>0</v>
      </c>
      <c r="J430" s="3">
        <f>J435+J444+J464</f>
        <v>0</v>
      </c>
    </row>
    <row r="431" spans="1:10" ht="78.599999999999994" customHeight="1" x14ac:dyDescent="0.25">
      <c r="A431" s="43" t="s">
        <v>238</v>
      </c>
      <c r="B431" s="28" t="s">
        <v>3</v>
      </c>
      <c r="C431" s="20" t="s">
        <v>200</v>
      </c>
      <c r="D431" s="20" t="s">
        <v>78</v>
      </c>
      <c r="E431" s="20" t="s">
        <v>135</v>
      </c>
      <c r="F431" s="20" t="s">
        <v>128</v>
      </c>
      <c r="G431" s="20" t="s">
        <v>91</v>
      </c>
      <c r="H431" s="3">
        <f t="shared" ref="H431:J431" si="216">H432+H433+H434+H435</f>
        <v>266800</v>
      </c>
      <c r="I431" s="3">
        <f t="shared" si="216"/>
        <v>283600</v>
      </c>
      <c r="J431" s="3">
        <f t="shared" si="216"/>
        <v>306400</v>
      </c>
    </row>
    <row r="432" spans="1:10" ht="15.75" x14ac:dyDescent="0.25">
      <c r="A432" s="44"/>
      <c r="B432" s="28" t="s">
        <v>201</v>
      </c>
      <c r="C432" s="20"/>
      <c r="D432" s="20"/>
      <c r="E432" s="20"/>
      <c r="F432" s="20"/>
      <c r="G432" s="20"/>
      <c r="H432" s="3">
        <v>0</v>
      </c>
      <c r="I432" s="3">
        <v>0</v>
      </c>
      <c r="J432" s="3">
        <v>0</v>
      </c>
    </row>
    <row r="433" spans="1:10" ht="15.75" x14ac:dyDescent="0.25">
      <c r="A433" s="44"/>
      <c r="B433" s="28" t="s">
        <v>199</v>
      </c>
      <c r="C433" s="20"/>
      <c r="D433" s="20"/>
      <c r="E433" s="20"/>
      <c r="F433" s="20"/>
      <c r="G433" s="20"/>
      <c r="H433" s="3">
        <v>0</v>
      </c>
      <c r="I433" s="3">
        <v>0</v>
      </c>
      <c r="J433" s="3">
        <v>0</v>
      </c>
    </row>
    <row r="434" spans="1:10" ht="15.75" x14ac:dyDescent="0.25">
      <c r="A434" s="44"/>
      <c r="B434" s="28" t="s">
        <v>202</v>
      </c>
      <c r="C434" s="20" t="s">
        <v>77</v>
      </c>
      <c r="D434" s="20" t="s">
        <v>78</v>
      </c>
      <c r="E434" s="20" t="s">
        <v>135</v>
      </c>
      <c r="F434" s="20" t="s">
        <v>128</v>
      </c>
      <c r="G434" s="20" t="s">
        <v>91</v>
      </c>
      <c r="H434" s="3">
        <v>266800</v>
      </c>
      <c r="I434" s="3">
        <v>283600</v>
      </c>
      <c r="J434" s="3">
        <v>306400</v>
      </c>
    </row>
    <row r="435" spans="1:10" ht="15.75" x14ac:dyDescent="0.25">
      <c r="A435" s="44"/>
      <c r="B435" s="28" t="s">
        <v>0</v>
      </c>
      <c r="C435" s="20"/>
      <c r="D435" s="20"/>
      <c r="E435" s="20"/>
      <c r="F435" s="20"/>
      <c r="G435" s="20"/>
      <c r="H435" s="3">
        <v>0</v>
      </c>
      <c r="I435" s="3">
        <v>0</v>
      </c>
      <c r="J435" s="3">
        <v>0</v>
      </c>
    </row>
    <row r="436" spans="1:10" ht="15.75" hidden="1" customHeight="1" x14ac:dyDescent="0.25">
      <c r="A436" s="62" t="s">
        <v>239</v>
      </c>
      <c r="B436" s="59" t="s">
        <v>162</v>
      </c>
      <c r="C436" s="20" t="s">
        <v>200</v>
      </c>
      <c r="D436" s="20" t="s">
        <v>78</v>
      </c>
      <c r="E436" s="20" t="s">
        <v>135</v>
      </c>
      <c r="F436" s="20" t="s">
        <v>128</v>
      </c>
      <c r="G436" s="20" t="s">
        <v>92</v>
      </c>
      <c r="H436" s="3">
        <f t="shared" ref="H436:J436" si="217">H441</f>
        <v>1044360</v>
      </c>
      <c r="I436" s="3">
        <f t="shared" si="217"/>
        <v>1044360</v>
      </c>
      <c r="J436" s="3">
        <f t="shared" si="217"/>
        <v>1044360</v>
      </c>
    </row>
    <row r="437" spans="1:10" ht="15.75" hidden="1" x14ac:dyDescent="0.25">
      <c r="A437" s="63"/>
      <c r="B437" s="60"/>
      <c r="C437" s="20" t="s">
        <v>200</v>
      </c>
      <c r="D437" s="20" t="s">
        <v>78</v>
      </c>
      <c r="E437" s="20" t="s">
        <v>135</v>
      </c>
      <c r="F437" s="20" t="s">
        <v>128</v>
      </c>
      <c r="G437" s="20" t="s">
        <v>93</v>
      </c>
      <c r="H437" s="3">
        <f t="shared" ref="H437:J437" si="218">H442</f>
        <v>33000</v>
      </c>
      <c r="I437" s="3">
        <f t="shared" si="218"/>
        <v>44000</v>
      </c>
      <c r="J437" s="3">
        <f t="shared" si="218"/>
        <v>44000</v>
      </c>
    </row>
    <row r="438" spans="1:10" ht="33.75" hidden="1" customHeight="1" x14ac:dyDescent="0.25">
      <c r="A438" s="63"/>
      <c r="B438" s="61"/>
      <c r="C438" s="20" t="s">
        <v>200</v>
      </c>
      <c r="D438" s="20" t="s">
        <v>78</v>
      </c>
      <c r="E438" s="20" t="s">
        <v>135</v>
      </c>
      <c r="F438" s="20" t="s">
        <v>128</v>
      </c>
      <c r="G438" s="20" t="s">
        <v>94</v>
      </c>
      <c r="H438" s="3">
        <f t="shared" ref="H438:J438" si="219">H443</f>
        <v>14534740</v>
      </c>
      <c r="I438" s="3">
        <f t="shared" si="219"/>
        <v>16590040</v>
      </c>
      <c r="J438" s="3">
        <f t="shared" si="219"/>
        <v>18920740</v>
      </c>
    </row>
    <row r="439" spans="1:10" ht="15.75" hidden="1" x14ac:dyDescent="0.25">
      <c r="A439" s="63"/>
      <c r="B439" s="28" t="s">
        <v>201</v>
      </c>
      <c r="C439" s="20"/>
      <c r="D439" s="20"/>
      <c r="E439" s="20"/>
      <c r="F439" s="20"/>
      <c r="G439" s="20"/>
      <c r="H439" s="3">
        <v>0</v>
      </c>
      <c r="I439" s="3">
        <v>0</v>
      </c>
      <c r="J439" s="3">
        <v>0</v>
      </c>
    </row>
    <row r="440" spans="1:10" ht="23.25" hidden="1" customHeight="1" x14ac:dyDescent="0.25">
      <c r="A440" s="63"/>
      <c r="B440" s="28" t="s">
        <v>199</v>
      </c>
      <c r="C440" s="20"/>
      <c r="D440" s="20"/>
      <c r="E440" s="20"/>
      <c r="F440" s="20"/>
      <c r="G440" s="20"/>
      <c r="H440" s="3">
        <v>0</v>
      </c>
      <c r="I440" s="3">
        <v>0</v>
      </c>
      <c r="J440" s="3">
        <v>0</v>
      </c>
    </row>
    <row r="441" spans="1:10" ht="31.5" hidden="1" customHeight="1" x14ac:dyDescent="0.25">
      <c r="A441" s="63"/>
      <c r="B441" s="59" t="s">
        <v>202</v>
      </c>
      <c r="C441" s="20" t="s">
        <v>77</v>
      </c>
      <c r="D441" s="20" t="s">
        <v>78</v>
      </c>
      <c r="E441" s="20" t="s">
        <v>135</v>
      </c>
      <c r="F441" s="20" t="s">
        <v>128</v>
      </c>
      <c r="G441" s="20" t="s">
        <v>92</v>
      </c>
      <c r="H441" s="3">
        <f t="shared" ref="H441" si="220">H448</f>
        <v>1044360</v>
      </c>
      <c r="I441" s="3">
        <f>I448</f>
        <v>1044360</v>
      </c>
      <c r="J441" s="3">
        <f>J448</f>
        <v>1044360</v>
      </c>
    </row>
    <row r="442" spans="1:10" ht="26.25" hidden="1" customHeight="1" x14ac:dyDescent="0.25">
      <c r="A442" s="63"/>
      <c r="B442" s="60"/>
      <c r="C442" s="20" t="s">
        <v>77</v>
      </c>
      <c r="D442" s="20" t="s">
        <v>78</v>
      </c>
      <c r="E442" s="20" t="s">
        <v>135</v>
      </c>
      <c r="F442" s="20" t="s">
        <v>128</v>
      </c>
      <c r="G442" s="20" t="s">
        <v>93</v>
      </c>
      <c r="H442" s="3">
        <f t="shared" ref="H442" si="221">H453</f>
        <v>33000</v>
      </c>
      <c r="I442" s="3">
        <f>I453</f>
        <v>44000</v>
      </c>
      <c r="J442" s="3">
        <f>J453</f>
        <v>44000</v>
      </c>
    </row>
    <row r="443" spans="1:10" ht="19.5" hidden="1" customHeight="1" x14ac:dyDescent="0.25">
      <c r="A443" s="63"/>
      <c r="B443" s="61"/>
      <c r="C443" s="20" t="s">
        <v>77</v>
      </c>
      <c r="D443" s="20" t="s">
        <v>78</v>
      </c>
      <c r="E443" s="20" t="s">
        <v>135</v>
      </c>
      <c r="F443" s="20" t="s">
        <v>128</v>
      </c>
      <c r="G443" s="20" t="s">
        <v>94</v>
      </c>
      <c r="H443" s="3">
        <f t="shared" ref="H443" si="222">H458</f>
        <v>14534740</v>
      </c>
      <c r="I443" s="3">
        <f>I458</f>
        <v>16590040</v>
      </c>
      <c r="J443" s="3">
        <f>J458</f>
        <v>18920740</v>
      </c>
    </row>
    <row r="444" spans="1:10" ht="37.15" hidden="1" customHeight="1" x14ac:dyDescent="0.25">
      <c r="A444" s="64"/>
      <c r="B444" s="28" t="s">
        <v>0</v>
      </c>
      <c r="C444" s="20"/>
      <c r="D444" s="20"/>
      <c r="E444" s="20"/>
      <c r="F444" s="20"/>
      <c r="G444" s="20"/>
      <c r="H444" s="3">
        <v>0</v>
      </c>
      <c r="I444" s="3">
        <v>0</v>
      </c>
      <c r="J444" s="3">
        <v>0</v>
      </c>
    </row>
    <row r="445" spans="1:10" ht="79.150000000000006" customHeight="1" x14ac:dyDescent="0.25">
      <c r="A445" s="43" t="s">
        <v>239</v>
      </c>
      <c r="B445" s="28" t="s">
        <v>160</v>
      </c>
      <c r="C445" s="20" t="s">
        <v>200</v>
      </c>
      <c r="D445" s="20" t="s">
        <v>78</v>
      </c>
      <c r="E445" s="20" t="s">
        <v>135</v>
      </c>
      <c r="F445" s="20" t="s">
        <v>128</v>
      </c>
      <c r="G445" s="20" t="s">
        <v>92</v>
      </c>
      <c r="H445" s="3">
        <f t="shared" ref="H445:J445" si="223">H446+H447+H448+H449</f>
        <v>1044360</v>
      </c>
      <c r="I445" s="3">
        <f t="shared" si="223"/>
        <v>1044360</v>
      </c>
      <c r="J445" s="3">
        <f t="shared" si="223"/>
        <v>1044360</v>
      </c>
    </row>
    <row r="446" spans="1:10" ht="33" customHeight="1" x14ac:dyDescent="0.25">
      <c r="A446" s="44"/>
      <c r="B446" s="28" t="s">
        <v>201</v>
      </c>
      <c r="C446" s="20"/>
      <c r="D446" s="20"/>
      <c r="E446" s="20"/>
      <c r="F446" s="20"/>
      <c r="G446" s="20"/>
      <c r="H446" s="3">
        <v>0</v>
      </c>
      <c r="I446" s="3">
        <v>0</v>
      </c>
      <c r="J446" s="3">
        <v>0</v>
      </c>
    </row>
    <row r="447" spans="1:10" ht="36" customHeight="1" x14ac:dyDescent="0.25">
      <c r="A447" s="44"/>
      <c r="B447" s="28" t="s">
        <v>199</v>
      </c>
      <c r="C447" s="20"/>
      <c r="D447" s="20"/>
      <c r="E447" s="20"/>
      <c r="F447" s="20"/>
      <c r="G447" s="20"/>
      <c r="H447" s="3">
        <v>0</v>
      </c>
      <c r="I447" s="3">
        <v>0</v>
      </c>
      <c r="J447" s="3">
        <v>0</v>
      </c>
    </row>
    <row r="448" spans="1:10" ht="15.75" x14ac:dyDescent="0.25">
      <c r="A448" s="44"/>
      <c r="B448" s="28" t="s">
        <v>202</v>
      </c>
      <c r="C448" s="20" t="s">
        <v>77</v>
      </c>
      <c r="D448" s="20" t="s">
        <v>78</v>
      </c>
      <c r="E448" s="20" t="s">
        <v>135</v>
      </c>
      <c r="F448" s="20" t="s">
        <v>128</v>
      </c>
      <c r="G448" s="20" t="s">
        <v>92</v>
      </c>
      <c r="H448" s="3">
        <v>1044360</v>
      </c>
      <c r="I448" s="3">
        <v>1044360</v>
      </c>
      <c r="J448" s="3">
        <v>1044360</v>
      </c>
    </row>
    <row r="449" spans="1:10" ht="42" customHeight="1" x14ac:dyDescent="0.25">
      <c r="A449" s="44"/>
      <c r="B449" s="28" t="s">
        <v>0</v>
      </c>
      <c r="C449" s="20"/>
      <c r="D449" s="20"/>
      <c r="E449" s="20"/>
      <c r="F449" s="20"/>
      <c r="G449" s="20"/>
      <c r="H449" s="3">
        <v>0</v>
      </c>
      <c r="I449" s="3">
        <v>0</v>
      </c>
      <c r="J449" s="3">
        <v>0</v>
      </c>
    </row>
    <row r="450" spans="1:10" ht="127.5" customHeight="1" x14ac:dyDescent="0.25">
      <c r="A450" s="43" t="s">
        <v>241</v>
      </c>
      <c r="B450" s="28" t="s">
        <v>240</v>
      </c>
      <c r="C450" s="20" t="s">
        <v>200</v>
      </c>
      <c r="D450" s="20" t="s">
        <v>78</v>
      </c>
      <c r="E450" s="20" t="s">
        <v>135</v>
      </c>
      <c r="F450" s="20" t="s">
        <v>128</v>
      </c>
      <c r="G450" s="20" t="s">
        <v>93</v>
      </c>
      <c r="H450" s="3">
        <f t="shared" ref="H450:J450" si="224">H451+H452+H453+H454</f>
        <v>33000</v>
      </c>
      <c r="I450" s="3">
        <f t="shared" si="224"/>
        <v>44000</v>
      </c>
      <c r="J450" s="3">
        <f t="shared" si="224"/>
        <v>44000</v>
      </c>
    </row>
    <row r="451" spans="1:10" ht="45.6" customHeight="1" x14ac:dyDescent="0.25">
      <c r="A451" s="44"/>
      <c r="B451" s="28" t="s">
        <v>201</v>
      </c>
      <c r="C451" s="20"/>
      <c r="D451" s="20"/>
      <c r="E451" s="20"/>
      <c r="F451" s="20"/>
      <c r="G451" s="20"/>
      <c r="H451" s="3">
        <v>0</v>
      </c>
      <c r="I451" s="3">
        <v>0</v>
      </c>
      <c r="J451" s="3">
        <v>0</v>
      </c>
    </row>
    <row r="452" spans="1:10" ht="54.75" customHeight="1" x14ac:dyDescent="0.25">
      <c r="A452" s="44"/>
      <c r="B452" s="28" t="s">
        <v>199</v>
      </c>
      <c r="C452" s="20"/>
      <c r="D452" s="20"/>
      <c r="E452" s="20"/>
      <c r="F452" s="20"/>
      <c r="G452" s="20"/>
      <c r="H452" s="3">
        <v>0</v>
      </c>
      <c r="I452" s="3">
        <v>0</v>
      </c>
      <c r="J452" s="3">
        <v>0</v>
      </c>
    </row>
    <row r="453" spans="1:10" ht="55.5" customHeight="1" x14ac:dyDescent="0.25">
      <c r="A453" s="44"/>
      <c r="B453" s="28" t="s">
        <v>202</v>
      </c>
      <c r="C453" s="20" t="s">
        <v>77</v>
      </c>
      <c r="D453" s="20" t="s">
        <v>78</v>
      </c>
      <c r="E453" s="20" t="s">
        <v>135</v>
      </c>
      <c r="F453" s="20" t="s">
        <v>128</v>
      </c>
      <c r="G453" s="20" t="s">
        <v>93</v>
      </c>
      <c r="H453" s="3">
        <v>33000</v>
      </c>
      <c r="I453" s="3">
        <v>44000</v>
      </c>
      <c r="J453" s="3">
        <v>44000</v>
      </c>
    </row>
    <row r="454" spans="1:10" ht="15.75" x14ac:dyDescent="0.25">
      <c r="A454" s="44"/>
      <c r="B454" s="28" t="s">
        <v>0</v>
      </c>
      <c r="C454" s="20"/>
      <c r="D454" s="20"/>
      <c r="E454" s="20"/>
      <c r="F454" s="20"/>
      <c r="G454" s="20"/>
      <c r="H454" s="3">
        <v>0</v>
      </c>
      <c r="I454" s="3">
        <v>0</v>
      </c>
      <c r="J454" s="3">
        <v>0</v>
      </c>
    </row>
    <row r="455" spans="1:10" ht="138.6" customHeight="1" x14ac:dyDescent="0.25">
      <c r="A455" s="43" t="s">
        <v>242</v>
      </c>
      <c r="B455" s="28" t="s">
        <v>161</v>
      </c>
      <c r="C455" s="20" t="s">
        <v>200</v>
      </c>
      <c r="D455" s="20" t="s">
        <v>78</v>
      </c>
      <c r="E455" s="20" t="s">
        <v>135</v>
      </c>
      <c r="F455" s="20" t="s">
        <v>128</v>
      </c>
      <c r="G455" s="20" t="s">
        <v>94</v>
      </c>
      <c r="H455" s="3">
        <f t="shared" ref="H455:J455" si="225">H456+H457+H458+H459</f>
        <v>14534740</v>
      </c>
      <c r="I455" s="3">
        <f t="shared" si="225"/>
        <v>16590040</v>
      </c>
      <c r="J455" s="3">
        <f t="shared" si="225"/>
        <v>18920740</v>
      </c>
    </row>
    <row r="456" spans="1:10" ht="46.5" customHeight="1" x14ac:dyDescent="0.25">
      <c r="A456" s="44"/>
      <c r="B456" s="28" t="s">
        <v>201</v>
      </c>
      <c r="C456" s="20"/>
      <c r="D456" s="20"/>
      <c r="E456" s="20"/>
      <c r="F456" s="20"/>
      <c r="G456" s="20"/>
      <c r="H456" s="3">
        <v>0</v>
      </c>
      <c r="I456" s="3">
        <v>0</v>
      </c>
      <c r="J456" s="3">
        <v>0</v>
      </c>
    </row>
    <row r="457" spans="1:10" ht="43.9" customHeight="1" x14ac:dyDescent="0.25">
      <c r="A457" s="44"/>
      <c r="B457" s="28" t="s">
        <v>199</v>
      </c>
      <c r="C457" s="20"/>
      <c r="D457" s="20"/>
      <c r="E457" s="20"/>
      <c r="F457" s="20"/>
      <c r="G457" s="20"/>
      <c r="H457" s="3">
        <v>0</v>
      </c>
      <c r="I457" s="3">
        <v>0</v>
      </c>
      <c r="J457" s="3">
        <v>0</v>
      </c>
    </row>
    <row r="458" spans="1:10" ht="49.9" customHeight="1" x14ac:dyDescent="0.25">
      <c r="A458" s="44"/>
      <c r="B458" s="28" t="s">
        <v>202</v>
      </c>
      <c r="C458" s="20" t="s">
        <v>77</v>
      </c>
      <c r="D458" s="20" t="s">
        <v>78</v>
      </c>
      <c r="E458" s="20" t="s">
        <v>135</v>
      </c>
      <c r="F458" s="20" t="s">
        <v>128</v>
      </c>
      <c r="G458" s="20" t="s">
        <v>94</v>
      </c>
      <c r="H458" s="3">
        <v>14534740</v>
      </c>
      <c r="I458" s="3">
        <v>16590040</v>
      </c>
      <c r="J458" s="3">
        <v>18920740</v>
      </c>
    </row>
    <row r="459" spans="1:10" ht="34.9" customHeight="1" x14ac:dyDescent="0.25">
      <c r="A459" s="44"/>
      <c r="B459" s="28" t="s">
        <v>0</v>
      </c>
      <c r="C459" s="20"/>
      <c r="D459" s="20"/>
      <c r="E459" s="20"/>
      <c r="F459" s="20"/>
      <c r="G459" s="20"/>
      <c r="H459" s="3">
        <v>0</v>
      </c>
      <c r="I459" s="3">
        <v>0</v>
      </c>
      <c r="J459" s="3">
        <v>0</v>
      </c>
    </row>
    <row r="460" spans="1:10" ht="103.9" customHeight="1" x14ac:dyDescent="0.25">
      <c r="A460" s="43" t="s">
        <v>243</v>
      </c>
      <c r="B460" s="21" t="s">
        <v>11</v>
      </c>
      <c r="C460" s="20" t="s">
        <v>200</v>
      </c>
      <c r="D460" s="20" t="s">
        <v>78</v>
      </c>
      <c r="E460" s="20" t="s">
        <v>135</v>
      </c>
      <c r="F460" s="20" t="s">
        <v>128</v>
      </c>
      <c r="G460" s="20" t="s">
        <v>95</v>
      </c>
      <c r="H460" s="3">
        <f t="shared" ref="H460:J460" si="226">H461+H462+H463+H464</f>
        <v>10205118</v>
      </c>
      <c r="I460" s="3">
        <f t="shared" si="226"/>
        <v>9026160</v>
      </c>
      <c r="J460" s="3">
        <f t="shared" si="226"/>
        <v>9026160</v>
      </c>
    </row>
    <row r="461" spans="1:10" ht="48.75" customHeight="1" x14ac:dyDescent="0.25">
      <c r="A461" s="44"/>
      <c r="B461" s="28" t="s">
        <v>197</v>
      </c>
      <c r="C461" s="20"/>
      <c r="D461" s="20"/>
      <c r="E461" s="20"/>
      <c r="F461" s="20"/>
      <c r="G461" s="20"/>
      <c r="H461" s="3">
        <v>0</v>
      </c>
      <c r="I461" s="3">
        <v>0</v>
      </c>
      <c r="J461" s="3">
        <v>0</v>
      </c>
    </row>
    <row r="462" spans="1:10" ht="15.75" x14ac:dyDescent="0.25">
      <c r="A462" s="44"/>
      <c r="B462" s="28" t="s">
        <v>199</v>
      </c>
      <c r="C462" s="20" t="s">
        <v>77</v>
      </c>
      <c r="D462" s="20" t="s">
        <v>78</v>
      </c>
      <c r="E462" s="20" t="s">
        <v>135</v>
      </c>
      <c r="F462" s="20" t="s">
        <v>128</v>
      </c>
      <c r="G462" s="20" t="s">
        <v>95</v>
      </c>
      <c r="H462" s="3">
        <f>3181721.4</f>
        <v>3181721.4</v>
      </c>
      <c r="I462" s="3">
        <v>0</v>
      </c>
      <c r="J462" s="3">
        <v>0</v>
      </c>
    </row>
    <row r="463" spans="1:10" ht="15.75" x14ac:dyDescent="0.25">
      <c r="A463" s="44"/>
      <c r="B463" s="28" t="s">
        <v>198</v>
      </c>
      <c r="C463" s="20" t="s">
        <v>77</v>
      </c>
      <c r="D463" s="20" t="s">
        <v>78</v>
      </c>
      <c r="E463" s="20" t="s">
        <v>135</v>
      </c>
      <c r="F463" s="20" t="s">
        <v>128</v>
      </c>
      <c r="G463" s="20" t="s">
        <v>95</v>
      </c>
      <c r="H463" s="3">
        <f>9026160+1178958-3181721.4</f>
        <v>7023396.5999999996</v>
      </c>
      <c r="I463" s="3">
        <v>9026160</v>
      </c>
      <c r="J463" s="3">
        <v>9026160</v>
      </c>
    </row>
    <row r="464" spans="1:10" ht="15.75" x14ac:dyDescent="0.25">
      <c r="A464" s="44"/>
      <c r="B464" s="28" t="s">
        <v>0</v>
      </c>
      <c r="C464" s="20"/>
      <c r="D464" s="20"/>
      <c r="E464" s="20"/>
      <c r="F464" s="20"/>
      <c r="G464" s="20"/>
      <c r="H464" s="3">
        <v>0</v>
      </c>
      <c r="I464" s="3">
        <v>0</v>
      </c>
      <c r="J464" s="3">
        <v>0</v>
      </c>
    </row>
    <row r="465" spans="1:10" ht="42" hidden="1" customHeight="1" thickBot="1" x14ac:dyDescent="0.3">
      <c r="A465" s="51"/>
      <c r="B465" s="49"/>
      <c r="C465" s="20" t="s">
        <v>77</v>
      </c>
      <c r="D465" s="20" t="s">
        <v>78</v>
      </c>
      <c r="E465" s="20" t="s">
        <v>140</v>
      </c>
      <c r="F465" s="20" t="s">
        <v>141</v>
      </c>
      <c r="G465" s="20" t="s">
        <v>142</v>
      </c>
      <c r="H465" s="3">
        <f t="shared" ref="H465" si="227">H470</f>
        <v>0</v>
      </c>
      <c r="I465" s="3"/>
      <c r="J465" s="3"/>
    </row>
    <row r="466" spans="1:10" ht="42" hidden="1" customHeight="1" thickBot="1" x14ac:dyDescent="0.3">
      <c r="A466" s="51"/>
      <c r="B466" s="49"/>
      <c r="C466" s="20"/>
      <c r="D466" s="20"/>
      <c r="E466" s="20"/>
      <c r="F466" s="20"/>
      <c r="G466" s="20"/>
      <c r="H466" s="3">
        <v>0</v>
      </c>
      <c r="I466" s="3"/>
      <c r="J466" s="3"/>
    </row>
    <row r="467" spans="1:10" ht="28.15" hidden="1" customHeight="1" thickBot="1" x14ac:dyDescent="0.3">
      <c r="A467" s="51"/>
      <c r="B467" s="49"/>
      <c r="C467" s="20"/>
      <c r="D467" s="20"/>
      <c r="E467" s="20"/>
      <c r="F467" s="20"/>
      <c r="G467" s="20"/>
      <c r="H467" s="3">
        <v>0</v>
      </c>
      <c r="I467" s="3"/>
      <c r="J467" s="3"/>
    </row>
    <row r="468" spans="1:10" ht="16.149999999999999" hidden="1" customHeight="1" thickBot="1" x14ac:dyDescent="0.3">
      <c r="A468" s="51"/>
      <c r="B468" s="49"/>
      <c r="C468" s="20"/>
      <c r="D468" s="20"/>
      <c r="E468" s="20"/>
      <c r="F468" s="20"/>
      <c r="G468" s="20"/>
      <c r="H468" s="3" t="e">
        <f>#REF!+H465+H466+H467</f>
        <v>#REF!</v>
      </c>
      <c r="I468" s="3"/>
      <c r="J468" s="3"/>
    </row>
    <row r="469" spans="1:10" ht="42" hidden="1" customHeight="1" thickBot="1" x14ac:dyDescent="0.3">
      <c r="A469" s="57">
        <v>27</v>
      </c>
      <c r="B469" s="56" t="s">
        <v>143</v>
      </c>
      <c r="C469" s="20" t="s">
        <v>77</v>
      </c>
      <c r="D469" s="20" t="s">
        <v>78</v>
      </c>
      <c r="E469" s="20" t="s">
        <v>140</v>
      </c>
      <c r="F469" s="20" t="s">
        <v>141</v>
      </c>
      <c r="G469" s="20" t="s">
        <v>142</v>
      </c>
      <c r="H469" s="3">
        <f t="shared" ref="H469" si="228">H474</f>
        <v>0</v>
      </c>
      <c r="I469" s="3"/>
      <c r="J469" s="3"/>
    </row>
    <row r="470" spans="1:10" ht="42" hidden="1" customHeight="1" thickBot="1" x14ac:dyDescent="0.3">
      <c r="A470" s="57"/>
      <c r="B470" s="56"/>
      <c r="C470" s="20" t="s">
        <v>77</v>
      </c>
      <c r="D470" s="20" t="s">
        <v>78</v>
      </c>
      <c r="E470" s="20" t="s">
        <v>140</v>
      </c>
      <c r="F470" s="20" t="s">
        <v>141</v>
      </c>
      <c r="G470" s="20" t="s">
        <v>142</v>
      </c>
      <c r="H470" s="3">
        <f t="shared" ref="H470" si="229">H475</f>
        <v>0</v>
      </c>
      <c r="I470" s="3"/>
      <c r="J470" s="3"/>
    </row>
    <row r="471" spans="1:10" ht="42" hidden="1" customHeight="1" thickBot="1" x14ac:dyDescent="0.3">
      <c r="A471" s="57"/>
      <c r="B471" s="56"/>
      <c r="C471" s="20"/>
      <c r="D471" s="20"/>
      <c r="E471" s="20"/>
      <c r="F471" s="20"/>
      <c r="G471" s="20"/>
      <c r="H471" s="3">
        <f t="shared" ref="H471" si="230">H476</f>
        <v>0</v>
      </c>
      <c r="I471" s="3"/>
      <c r="J471" s="3"/>
    </row>
    <row r="472" spans="1:10" ht="28.15" hidden="1" customHeight="1" thickBot="1" x14ac:dyDescent="0.3">
      <c r="A472" s="57"/>
      <c r="B472" s="56"/>
      <c r="C472" s="20"/>
      <c r="D472" s="20"/>
      <c r="E472" s="20"/>
      <c r="F472" s="20"/>
      <c r="G472" s="20"/>
      <c r="H472" s="3">
        <f t="shared" ref="H472" si="231">H477</f>
        <v>0</v>
      </c>
      <c r="I472" s="3"/>
      <c r="J472" s="3"/>
    </row>
    <row r="473" spans="1:10" ht="16.149999999999999" hidden="1" customHeight="1" thickBot="1" x14ac:dyDescent="0.3">
      <c r="A473" s="57"/>
      <c r="B473" s="56"/>
      <c r="C473" s="20"/>
      <c r="D473" s="20"/>
      <c r="E473" s="20"/>
      <c r="F473" s="20"/>
      <c r="G473" s="20"/>
      <c r="H473" s="3">
        <f t="shared" ref="H473" si="232">H469+H470+H471+H472</f>
        <v>0</v>
      </c>
      <c r="I473" s="3"/>
      <c r="J473" s="3"/>
    </row>
    <row r="474" spans="1:10" ht="42" hidden="1" customHeight="1" thickBot="1" x14ac:dyDescent="0.3">
      <c r="A474" s="43" t="s">
        <v>144</v>
      </c>
      <c r="B474" s="56" t="s">
        <v>145</v>
      </c>
      <c r="C474" s="20" t="s">
        <v>77</v>
      </c>
      <c r="D474" s="20" t="s">
        <v>78</v>
      </c>
      <c r="E474" s="20" t="s">
        <v>140</v>
      </c>
      <c r="F474" s="20" t="s">
        <v>141</v>
      </c>
      <c r="G474" s="20" t="s">
        <v>142</v>
      </c>
      <c r="H474" s="3">
        <v>0</v>
      </c>
      <c r="I474" s="3"/>
      <c r="J474" s="3"/>
    </row>
    <row r="475" spans="1:10" ht="42" hidden="1" customHeight="1" thickBot="1" x14ac:dyDescent="0.3">
      <c r="A475" s="43"/>
      <c r="B475" s="56"/>
      <c r="C475" s="20" t="s">
        <v>77</v>
      </c>
      <c r="D475" s="20" t="s">
        <v>78</v>
      </c>
      <c r="E475" s="20" t="s">
        <v>140</v>
      </c>
      <c r="F475" s="20" t="s">
        <v>141</v>
      </c>
      <c r="G475" s="20" t="s">
        <v>142</v>
      </c>
      <c r="H475" s="3">
        <v>0</v>
      </c>
      <c r="I475" s="3"/>
      <c r="J475" s="3"/>
    </row>
    <row r="476" spans="1:10" ht="42" hidden="1" customHeight="1" thickBot="1" x14ac:dyDescent="0.3">
      <c r="A476" s="43"/>
      <c r="B476" s="56"/>
      <c r="C476" s="20"/>
      <c r="D476" s="20"/>
      <c r="E476" s="20"/>
      <c r="F476" s="20"/>
      <c r="G476" s="20"/>
      <c r="H476" s="3">
        <v>0</v>
      </c>
      <c r="I476" s="3"/>
      <c r="J476" s="3"/>
    </row>
    <row r="477" spans="1:10" ht="28.15" hidden="1" customHeight="1" thickBot="1" x14ac:dyDescent="0.3">
      <c r="A477" s="43"/>
      <c r="B477" s="56"/>
      <c r="C477" s="20"/>
      <c r="D477" s="20"/>
      <c r="E477" s="20"/>
      <c r="F477" s="20"/>
      <c r="G477" s="20"/>
      <c r="H477" s="3">
        <v>0</v>
      </c>
      <c r="I477" s="3"/>
      <c r="J477" s="3"/>
    </row>
    <row r="478" spans="1:10" ht="16.149999999999999" hidden="1" customHeight="1" thickBot="1" x14ac:dyDescent="0.3">
      <c r="A478" s="43"/>
      <c r="B478" s="56"/>
      <c r="C478" s="20"/>
      <c r="D478" s="20"/>
      <c r="E478" s="20"/>
      <c r="F478" s="20"/>
      <c r="G478" s="20"/>
      <c r="H478" s="3">
        <f t="shared" ref="H478" si="233">H474+H475+H476+H477</f>
        <v>0</v>
      </c>
      <c r="I478" s="3"/>
      <c r="J478" s="3"/>
    </row>
    <row r="479" spans="1:10" ht="14.45" hidden="1" x14ac:dyDescent="0.3"/>
  </sheetData>
  <mergeCells count="128">
    <mergeCell ref="B260:B264"/>
    <mergeCell ref="A381:A385"/>
    <mergeCell ref="A316:A320"/>
    <mergeCell ref="A321:A325"/>
    <mergeCell ref="A96:A100"/>
    <mergeCell ref="A101:A105"/>
    <mergeCell ref="A106:A110"/>
    <mergeCell ref="A111:A115"/>
    <mergeCell ref="A116:A120"/>
    <mergeCell ref="B198:B203"/>
    <mergeCell ref="B146:B150"/>
    <mergeCell ref="A239:A243"/>
    <mergeCell ref="B239:B243"/>
    <mergeCell ref="B141:B145"/>
    <mergeCell ref="A356:A360"/>
    <mergeCell ref="A351:A355"/>
    <mergeCell ref="B250:B254"/>
    <mergeCell ref="B265:B271"/>
    <mergeCell ref="B255:B259"/>
    <mergeCell ref="A250:A254"/>
    <mergeCell ref="A255:A259"/>
    <mergeCell ref="A296:A300"/>
    <mergeCell ref="B288:B289"/>
    <mergeCell ref="A86:A90"/>
    <mergeCell ref="A224:A228"/>
    <mergeCell ref="A234:A238"/>
    <mergeCell ref="A219:A223"/>
    <mergeCell ref="A182:A186"/>
    <mergeCell ref="A229:A233"/>
    <mergeCell ref="A209:A213"/>
    <mergeCell ref="A214:A218"/>
    <mergeCell ref="A204:A208"/>
    <mergeCell ref="A187:A191"/>
    <mergeCell ref="A146:A150"/>
    <mergeCell ref="A141:A145"/>
    <mergeCell ref="A171:A175"/>
    <mergeCell ref="A166:A170"/>
    <mergeCell ref="A161:A165"/>
    <mergeCell ref="A156:A160"/>
    <mergeCell ref="A121:A125"/>
    <mergeCell ref="A131:A135"/>
    <mergeCell ref="A192:A197"/>
    <mergeCell ref="A7:J7"/>
    <mergeCell ref="A8:J8"/>
    <mergeCell ref="A9:A10"/>
    <mergeCell ref="B9:B10"/>
    <mergeCell ref="A20:A24"/>
    <mergeCell ref="A12:A19"/>
    <mergeCell ref="A91:A95"/>
    <mergeCell ref="A45:A50"/>
    <mergeCell ref="C9:G9"/>
    <mergeCell ref="H9:J9"/>
    <mergeCell ref="A25:A29"/>
    <mergeCell ref="A30:A34"/>
    <mergeCell ref="A35:A39"/>
    <mergeCell ref="A40:A44"/>
    <mergeCell ref="A51:A55"/>
    <mergeCell ref="A56:A60"/>
    <mergeCell ref="B14:B15"/>
    <mergeCell ref="B16:B17"/>
    <mergeCell ref="A61:A65"/>
    <mergeCell ref="A66:A70"/>
    <mergeCell ref="A71:A75"/>
    <mergeCell ref="A76:A80"/>
    <mergeCell ref="A81:A85"/>
    <mergeCell ref="A445:A449"/>
    <mergeCell ref="B396:B399"/>
    <mergeCell ref="A416:A420"/>
    <mergeCell ref="A421:A425"/>
    <mergeCell ref="A411:A415"/>
    <mergeCell ref="A426:A430"/>
    <mergeCell ref="B474:B478"/>
    <mergeCell ref="A469:A473"/>
    <mergeCell ref="B469:B473"/>
    <mergeCell ref="A465:A468"/>
    <mergeCell ref="B465:B468"/>
    <mergeCell ref="A460:A464"/>
    <mergeCell ref="A474:A478"/>
    <mergeCell ref="A396:A399"/>
    <mergeCell ref="A450:A454"/>
    <mergeCell ref="A455:A459"/>
    <mergeCell ref="A406:A410"/>
    <mergeCell ref="A401:A405"/>
    <mergeCell ref="B436:B438"/>
    <mergeCell ref="B441:B443"/>
    <mergeCell ref="A436:A444"/>
    <mergeCell ref="A431:A435"/>
    <mergeCell ref="A391:A395"/>
    <mergeCell ref="B176:B181"/>
    <mergeCell ref="B151:B155"/>
    <mergeCell ref="B219:B223"/>
    <mergeCell ref="B204:B208"/>
    <mergeCell ref="B229:B233"/>
    <mergeCell ref="B234:B238"/>
    <mergeCell ref="B192:B197"/>
    <mergeCell ref="B214:B218"/>
    <mergeCell ref="B224:B228"/>
    <mergeCell ref="B209:B213"/>
    <mergeCell ref="B187:B191"/>
    <mergeCell ref="A386:A390"/>
    <mergeCell ref="A376:A380"/>
    <mergeCell ref="A371:A375"/>
    <mergeCell ref="A366:A370"/>
    <mergeCell ref="B182:B186"/>
    <mergeCell ref="A151:A155"/>
    <mergeCell ref="A272:A277"/>
    <mergeCell ref="B272:B277"/>
    <mergeCell ref="B244:B249"/>
    <mergeCell ref="A361:A365"/>
    <mergeCell ref="A288:A295"/>
    <mergeCell ref="A278:A282"/>
    <mergeCell ref="B290:B291"/>
    <mergeCell ref="A136:A140"/>
    <mergeCell ref="A176:A181"/>
    <mergeCell ref="A198:A203"/>
    <mergeCell ref="A126:A130"/>
    <mergeCell ref="A341:A345"/>
    <mergeCell ref="A346:A350"/>
    <mergeCell ref="A336:A340"/>
    <mergeCell ref="A331:A335"/>
    <mergeCell ref="A326:A330"/>
    <mergeCell ref="A311:A315"/>
    <mergeCell ref="A306:A310"/>
    <mergeCell ref="A301:A305"/>
    <mergeCell ref="A283:A287"/>
    <mergeCell ref="A260:A264"/>
    <mergeCell ref="A244:A249"/>
    <mergeCell ref="A265:A271"/>
  </mergeCells>
  <pageMargins left="0.70866141732283472" right="0.31496062992125984" top="0.74803149606299213" bottom="0.74803149606299213" header="0.31496062992125984" footer="0.31496062992125984"/>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Econ-0</cp:lastModifiedBy>
  <cp:lastPrinted>2022-01-12T08:59:33Z</cp:lastPrinted>
  <dcterms:created xsi:type="dcterms:W3CDTF">2013-11-13T05:48:39Z</dcterms:created>
  <dcterms:modified xsi:type="dcterms:W3CDTF">2022-06-06T14:59:38Z</dcterms:modified>
</cp:coreProperties>
</file>